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9570" windowHeight="2565" tabRatio="862" firstSheet="1" activeTab="1"/>
  </bookViews>
  <sheets>
    <sheet name="Info" sheetId="1" state="hidden" r:id="rId1"/>
    <sheet name="BIA" sheetId="2" r:id="rId2"/>
    <sheet name="TS" sheetId="3" r:id="rId3"/>
    <sheet name="NV" sheetId="4" r:id="rId4"/>
    <sheet name="NGOAI BANG" sheetId="5" r:id="rId5"/>
    <sheet name="KQKD" sheetId="6" r:id="rId6"/>
    <sheet name="LCTTTT" sheetId="7" r:id="rId7"/>
  </sheets>
  <definedNames>
    <definedName name="_Order1" hidden="1">255</definedName>
    <definedName name="_Order2" hidden="1">255</definedName>
    <definedName name="AccessDatabase" hidden="1">"D:\T-HOP\NANG\NGUYEN LIEU\BCTH152.mdb"</definedName>
    <definedName name="AS2DocOpenMode" hidden="1">"AS2DocumentEdit"</definedName>
    <definedName name="ct1_2" localSheetId="1" hidden="1">{"'Sheet1'!$L$16"}</definedName>
    <definedName name="ct1_2" localSheetId="0" hidden="1">{"'Sheet1'!$L$16"}</definedName>
    <definedName name="ct1_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_xlnm.Print_Area" localSheetId="0">'Info'!$A$1:$D$30</definedName>
    <definedName name="_xlnm.Print_Area" localSheetId="5">'KQKD'!$A$1:$L$37</definedName>
    <definedName name="_xlnm.Print_Area" localSheetId="6">'LCTTTT'!$A$1:$H$55</definedName>
    <definedName name="_xlnm.Print_Area" localSheetId="4">'NGOAI BANG'!$A$1:$F$57</definedName>
    <definedName name="_xlnm.Print_Area" localSheetId="3">'NV'!$A$1:$G$55</definedName>
    <definedName name="_xlnm.Print_Area" localSheetId="2">'TS'!$A$1:$G$65</definedName>
    <definedName name="TextRefCopyRangeCount" hidden="1">1</definedName>
  </definedNames>
  <calcPr fullCalcOnLoad="1"/>
</workbook>
</file>

<file path=xl/comments1.xml><?xml version="1.0" encoding="utf-8"?>
<comments xmlns="http://schemas.openxmlformats.org/spreadsheetml/2006/main">
  <authors>
    <author>NhonNhuNga</author>
  </authors>
  <commentList>
    <comment ref="B26" authorId="0">
      <text>
        <r>
          <rPr>
            <b/>
            <sz val="8"/>
            <rFont val="Times New Roman"/>
            <family val="1"/>
          </rPr>
          <t>Nam truoc/
6 thang dau nam 20x0</t>
        </r>
      </text>
    </comment>
    <comment ref="B27" authorId="0">
      <text>
        <r>
          <rPr>
            <b/>
            <sz val="8"/>
            <rFont val="Times New Roman"/>
            <family val="1"/>
          </rPr>
          <t>Nam nay/
6 thang dau nam 20x1</t>
        </r>
      </text>
    </comment>
    <comment ref="B22" authorId="0">
      <text>
        <r>
          <rPr>
            <b/>
            <sz val="8"/>
            <rFont val="Times New Roman"/>
            <family val="1"/>
          </rPr>
          <t>01/01/20xx</t>
        </r>
      </text>
    </comment>
    <comment ref="B24" authorId="0">
      <text>
        <r>
          <rPr>
            <b/>
            <sz val="8"/>
            <rFont val="Times New Roman"/>
            <family val="1"/>
          </rPr>
          <t>31/12/20xx</t>
        </r>
      </text>
    </comment>
  </commentList>
</comments>
</file>

<file path=xl/sharedStrings.xml><?xml version="1.0" encoding="utf-8"?>
<sst xmlns="http://schemas.openxmlformats.org/spreadsheetml/2006/main" count="409" uniqueCount="304">
  <si>
    <t>7. Quỹ đầu tư phát triển</t>
  </si>
  <si>
    <t>Đặng Thị Thiên Nga</t>
  </si>
  <si>
    <t>KIỂM TOÁN VIÊN</t>
  </si>
  <si>
    <t>30/06/2013</t>
  </si>
  <si>
    <t>5. Chênh lệch đánh giá lại tài sản</t>
  </si>
  <si>
    <t>6. Chênh lệch tỷ giá hối đoái</t>
  </si>
  <si>
    <t>CÔNG TY CỔ PHẦN THUỐC SÁT TRÙNG CẦN THƠ</t>
  </si>
  <si>
    <t>Nguyễn Văn Trung</t>
  </si>
  <si>
    <t>Nguyễn Duy Linh</t>
  </si>
  <si>
    <t>Cho năm tài chính bắt đầu từ ngày 01/01/2013 đến ngày 30/06/2013</t>
  </si>
  <si>
    <t>Quý II năm 2013</t>
  </si>
  <si>
    <t>15.</t>
  </si>
  <si>
    <t>16.</t>
  </si>
  <si>
    <t>31</t>
  </si>
  <si>
    <t>32</t>
  </si>
  <si>
    <t>33</t>
  </si>
  <si>
    <t>Tiền và tương đương tiền đầu kỳ</t>
  </si>
  <si>
    <t>Tiền và tương đương tiền cuối kỳ</t>
  </si>
  <si>
    <t>(Theo phương pháp trực tiếp)</t>
  </si>
  <si>
    <t>Đơn vị tính :VND</t>
  </si>
  <si>
    <t>I. LƯU CHUYỂN TIỀN TỪ HOẠT ĐỘNG KINH DOANH</t>
  </si>
  <si>
    <t>COMPANY NAME</t>
  </si>
  <si>
    <t>Type of FS</t>
  </si>
  <si>
    <t>Type of Company</t>
  </si>
  <si>
    <t>FS date</t>
  </si>
  <si>
    <t>Chief Accountant</t>
  </si>
  <si>
    <t>Prepaired by</t>
  </si>
  <si>
    <t>Click chuột để chọn thông tin về khách hàng</t>
  </si>
  <si>
    <t>Tên Công ty (HOA)</t>
  </si>
  <si>
    <t>2. Phải trả dài hạn nội bộ</t>
  </si>
  <si>
    <t>3. Phải trả dài hạn khác</t>
  </si>
  <si>
    <t>4. Vay và nợ dài hạn</t>
  </si>
  <si>
    <t>5. Thuế thu nhập hoãn lại phải trả</t>
  </si>
  <si>
    <t xml:space="preserve">  V . Tài sản dài hạn khác</t>
  </si>
  <si>
    <t>1. Chi phí trả trước dài hạn</t>
  </si>
  <si>
    <t>CÁC THÔNG TIN KHÁCH HÀNG</t>
  </si>
  <si>
    <t>Màu vàng</t>
  </si>
  <si>
    <t>Màu xanh</t>
  </si>
  <si>
    <t>Nhập thông tin về khách hàng</t>
  </si>
  <si>
    <t>Tên Công ty</t>
  </si>
  <si>
    <t>Loại hình</t>
  </si>
  <si>
    <t>Loại BCTC</t>
  </si>
  <si>
    <t xml:space="preserve"> IV. Hàng tồn kho</t>
  </si>
  <si>
    <t>1. Hàng tồn kho</t>
  </si>
  <si>
    <t>2. Dự phòng giảm giá hàng tồn kho</t>
  </si>
  <si>
    <t>6 tháng đầu năm 2013</t>
  </si>
  <si>
    <t>6 tháng đầu năm 2012</t>
  </si>
  <si>
    <t>Doanh thu bán hàng và cung cấp dịch vụ</t>
  </si>
  <si>
    <t>Doanh thu thuần về BH và cung cấp dịch vụ</t>
  </si>
  <si>
    <t xml:space="preserve">  II. Các khoản đầu tư tài chính ngắn hạn</t>
  </si>
  <si>
    <t>1. Đầu tư ngắn hạn</t>
  </si>
  <si>
    <t>2. Dự phòng giảm giá đầu tư ngắn hạn</t>
  </si>
  <si>
    <t xml:space="preserve"> III. Các khoản phải thu ngắn hạn</t>
  </si>
  <si>
    <t>1. Phải thu khách hàng</t>
  </si>
  <si>
    <t>2. Trả trước cho người bán</t>
  </si>
  <si>
    <t>3. Phải thu nội bộ ngắn hạn</t>
  </si>
  <si>
    <t>4. Phải thu theo tiến độ kế hoạch HĐXD</t>
  </si>
  <si>
    <t>5. Các khoản phải thu khác</t>
  </si>
  <si>
    <t>6. Dự phòng phải thu ngắn hạn khó đòi</t>
  </si>
  <si>
    <t>Thu nhập khác</t>
  </si>
  <si>
    <t>Chi phí khác</t>
  </si>
  <si>
    <t>Lợi nhuận khác</t>
  </si>
  <si>
    <t xml:space="preserve">Tổng lợi nhuận kế toán trước thuế </t>
  </si>
  <si>
    <t>Lãi cơ bản trên cổ phiếu</t>
  </si>
  <si>
    <t>2. Đầu tư vào công ty liên kết, liên doanh</t>
  </si>
  <si>
    <t>4. Dự phòng giảm giá đầu tư tài chính dài hạn</t>
  </si>
  <si>
    <t>CP</t>
  </si>
  <si>
    <t>13.</t>
  </si>
  <si>
    <t>12.</t>
  </si>
  <si>
    <t>14.</t>
  </si>
  <si>
    <t>Current year</t>
  </si>
  <si>
    <t>Bảng CĐKT lập tại</t>
  </si>
  <si>
    <t>Kiểm soát</t>
  </si>
  <si>
    <t>Kế toán trưởng</t>
  </si>
  <si>
    <t>Người lập</t>
  </si>
  <si>
    <t>Số đầu kỳ</t>
  </si>
  <si>
    <t>(cho giai đoạn)</t>
  </si>
  <si>
    <t>Số cuối kỳ</t>
  </si>
  <si>
    <t>2. Vốn kinh doanh ở đơn vị trực thuộc</t>
  </si>
  <si>
    <t xml:space="preserve">3. Phải thu dài hạn nội bộ </t>
  </si>
  <si>
    <t>4. Phải thu dài hạn khác</t>
  </si>
  <si>
    <t>5. Dự phòng phải thu dài hạn khó đòi</t>
  </si>
  <si>
    <t xml:space="preserve">  II. Tài sản cố định</t>
  </si>
  <si>
    <t>1. Tài sản cố định hữu hình</t>
  </si>
  <si>
    <t xml:space="preserve">   - Nguyên giá</t>
  </si>
  <si>
    <t xml:space="preserve">   - Giá trị hao mòn lũy kế</t>
  </si>
  <si>
    <t>2. Tài sản cố định thuê tài chính</t>
  </si>
  <si>
    <t>3. Tài sản cố định vô hình</t>
  </si>
  <si>
    <t>4. Chi phí xây dựng cơ bản dở dang</t>
  </si>
  <si>
    <t xml:space="preserve"> III. Bất động sản đầu tư</t>
  </si>
  <si>
    <t>Năm 2008</t>
  </si>
  <si>
    <t>Năm 2009</t>
  </si>
  <si>
    <t>BAN GIÁM ĐỐC</t>
  </si>
  <si>
    <t>Năm 2011</t>
  </si>
  <si>
    <t>Năm 2012</t>
  </si>
  <si>
    <t>GHI CHÚ</t>
  </si>
  <si>
    <t>8. Phải trả theo tiến độ kế hoạch hợp đồng XD</t>
  </si>
  <si>
    <t>Lưu chuyển tiền thuần tư hoạt động tài chính</t>
  </si>
  <si>
    <t>Lưu chuyển tiền thuần trong kỳ</t>
  </si>
  <si>
    <t>Ảnh hưởng của thay đổi tỷ giá hối đoái quy đổi ngoại tệ</t>
  </si>
  <si>
    <t xml:space="preserve">  II. Nguồn kinh phí, quỹ khác</t>
  </si>
  <si>
    <t>2. Nguồn kinh phí</t>
  </si>
  <si>
    <t>3. Nguồn kinh phí đã hình thành TSCĐ</t>
  </si>
  <si>
    <t>TỔNG CỘNG NGUỒN VỐN</t>
  </si>
  <si>
    <t>Chỉ tiêu</t>
  </si>
  <si>
    <t>Các khoản giảm trừ doanh thu</t>
  </si>
  <si>
    <t>Giá vốn hàng bán</t>
  </si>
  <si>
    <t>Doanh thu hoạt động tài chính</t>
  </si>
  <si>
    <t>Chi phí tài chính</t>
  </si>
  <si>
    <t>- Trong đó: Chi phí lãi vay</t>
  </si>
  <si>
    <t>Chi phí bán hàng</t>
  </si>
  <si>
    <t>Chi phí quản lý doanh nghiệp</t>
  </si>
  <si>
    <t>Năm tài chính</t>
  </si>
  <si>
    <t>Kỳ trước</t>
  </si>
  <si>
    <t>Kỳ này</t>
  </si>
  <si>
    <t>Ngày lập BCTC</t>
  </si>
  <si>
    <t>9. Các khoản phải trả, phải nộp ngắn hạn khác</t>
  </si>
  <si>
    <t>Các 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</si>
  <si>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</si>
  <si>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</si>
  <si>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</si>
  <si>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 (VND)</t>
  </si>
  <si>
    <t>5. Ngoại tệ các loại</t>
  </si>
  <si>
    <t>6. Dự toán chi sự nghiệp, dự án</t>
  </si>
  <si>
    <t>Mẫu số : B 02 - DN</t>
  </si>
  <si>
    <t>Lợi nhuận sau thuế thu nhập doanh nghiệp</t>
  </si>
  <si>
    <t>Mẫu số : B 03 - DN</t>
  </si>
  <si>
    <t>11. Nguồn vốn đầu tư XDCB</t>
  </si>
  <si>
    <t>12. Quỹ hỗ trợ sắp xếp doanh nghiệp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</si>
  <si>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</si>
  <si>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</si>
  <si>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</si>
  <si>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</si>
  <si>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</si>
  <si>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Năm nay</t>
  </si>
  <si>
    <t>Năm trước</t>
  </si>
  <si>
    <t>Chênh lệch</t>
  </si>
  <si>
    <t>Báo cáo Ban quản trị</t>
  </si>
  <si>
    <t>Tiền chi đầu từ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</si>
  <si>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</si>
  <si>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</si>
  <si>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</si>
  <si>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III. LƯU CHUYỂN TIỀN TỪ HOẠT ĐỘNG TÀI CHÍNH</t>
  </si>
  <si>
    <t>1. Nguyên giá</t>
  </si>
  <si>
    <t>2. Giá trị hao mòn lũy kế</t>
  </si>
  <si>
    <t xml:space="preserve"> IV. Các khoản đầu tư tài chính dài hạn</t>
  </si>
  <si>
    <t>1. Đầu tư vào công ty con</t>
  </si>
  <si>
    <t>Báo cáo này phải được đọc cùng với Bản thuyết minh báo cáo tài chính</t>
  </si>
  <si>
    <t>Lợi nhuận gộp về BH và cung cấp dịch vụ</t>
  </si>
  <si>
    <t>Lợi nhuận thuần từ hoạt động kinh doanh</t>
  </si>
  <si>
    <t>Chi phí thuế thu nhập doanh nghiệp hiện hành</t>
  </si>
  <si>
    <t>Số lượng cổ phiếu bình quân tại 30/06/2013</t>
  </si>
  <si>
    <t>Cổ phiếu lưu hành</t>
  </si>
  <si>
    <t>Quách Thị Thúy</t>
  </si>
  <si>
    <t>Cần Thơ, ngày 19 tháng 07 năm 2013</t>
  </si>
  <si>
    <t>Báo cáo tài chính</t>
  </si>
  <si>
    <t>Nguyễn Quang Nhơn</t>
  </si>
  <si>
    <t>Trần Thủ Đức</t>
  </si>
  <si>
    <t>Bảng theo dõi BGĐ và KTV ký báo cáo kiểm toán</t>
  </si>
  <si>
    <t>BCTC năm</t>
  </si>
  <si>
    <t>34</t>
  </si>
  <si>
    <t>35</t>
  </si>
  <si>
    <t>36</t>
  </si>
  <si>
    <t/>
  </si>
  <si>
    <t>3. Đầu tư dài hạn khác</t>
  </si>
  <si>
    <t>BCKQKD</t>
  </si>
  <si>
    <t>17.</t>
  </si>
  <si>
    <t>18.</t>
  </si>
  <si>
    <t>Quý II năm 2012</t>
  </si>
  <si>
    <t>Lũy  kế từ đầu năm đến cuối quý này</t>
  </si>
  <si>
    <t>Tiền thu hồi cho vay, bán lại các công cụ nợ của đơn vị khác</t>
  </si>
  <si>
    <t>Tổng Giám đốc</t>
  </si>
  <si>
    <t xml:space="preserve">    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</si>
  <si>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</si>
  <si>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</si>
  <si>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</si>
  <si>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</si>
  <si>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Tiền thu từ phát hành CP, nhận vốn góp của chủ sở hữu</t>
  </si>
  <si>
    <t xml:space="preserve">Tiền chi trả vốn góp cho các chủ sở hữu, mua lại CP của </t>
  </si>
  <si>
    <t>doanh nghiệp đã phát hành</t>
  </si>
  <si>
    <t>Tiền vay ngắn hạn, dài hạn nhận được</t>
  </si>
  <si>
    <t>Tiền chi trả nợ gốc vay</t>
  </si>
  <si>
    <t>Tiền chi trả nợ thuê tài chính</t>
  </si>
  <si>
    <t>61</t>
  </si>
  <si>
    <t>6. Dự phòng trợ cấp mất việc làm</t>
  </si>
  <si>
    <t>7. Dự phòng phải trả dài hạn</t>
  </si>
  <si>
    <t>8. Doanh thu chưa thực hiện</t>
  </si>
  <si>
    <t>9. Quỹ phát triển khoa học và công nghệ</t>
  </si>
  <si>
    <t>10. Quỹ bình ổn giá xăng dầu</t>
  </si>
  <si>
    <t>B. VỐN CHỦ SỞ HỮU</t>
  </si>
  <si>
    <t>Tiền thu từ thanh lý, nhượng bán TSCĐ và các TSDH khác</t>
  </si>
  <si>
    <t>Tiền chi cho vay, mua các công cụ nợ của đơn vị khác</t>
  </si>
  <si>
    <t>10. Dự phòng phải trả ngắn hạn</t>
  </si>
  <si>
    <t>11. Quỹ khen thưởng, phúc lợi</t>
  </si>
  <si>
    <t xml:space="preserve">  II. Nợ dài hạn</t>
  </si>
  <si>
    <t>1. Phải trả dài hạn người bán</t>
  </si>
  <si>
    <t>01/01/2013</t>
  </si>
  <si>
    <t>Ban kiểm soát</t>
  </si>
  <si>
    <t>Cổ tức, lợi nhuận đã trả cho chủ sở hữu</t>
  </si>
  <si>
    <t>2. Tài sản thuế thu nhập hoãn lại</t>
  </si>
  <si>
    <t>3. Tài sản dài hạn khác</t>
  </si>
  <si>
    <t>TỔNG CỘNG TÀI SẢN</t>
  </si>
  <si>
    <t>NGUỒN VỐN</t>
  </si>
  <si>
    <t>A. NỢ PHẢI TRẢ</t>
  </si>
  <si>
    <t xml:space="preserve">    I. Nợ ngắn hạn</t>
  </si>
  <si>
    <t>1. Vay và nợ ngắn hạn</t>
  </si>
  <si>
    <t>2. Phải trả người bán</t>
  </si>
  <si>
    <t>Cổ phiếu quỹ</t>
  </si>
  <si>
    <t>01</t>
  </si>
  <si>
    <t>02</t>
  </si>
  <si>
    <t>03</t>
  </si>
  <si>
    <t>04</t>
  </si>
  <si>
    <t>05</t>
  </si>
  <si>
    <t>06</t>
  </si>
  <si>
    <t>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</si>
  <si>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</si>
  <si>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</si>
  <si>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</si>
  <si>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</si>
  <si>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</si>
  <si>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</si>
  <si>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</si>
  <si>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</si>
  <si>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</si>
  <si>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</si>
  <si>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</si>
  <si>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Giải thích chênh lệch chi phí lãi vay </t>
  </si>
  <si>
    <t>BCLCTT</t>
  </si>
  <si>
    <t xml:space="preserve">Bao gồm </t>
  </si>
  <si>
    <t>Nợ 635</t>
  </si>
  <si>
    <t xml:space="preserve">   Có 131</t>
  </si>
  <si>
    <t xml:space="preserve">   Có 333</t>
  </si>
  <si>
    <t xml:space="preserve">   Có 338</t>
  </si>
  <si>
    <t>1. Chi phí trả trước ngắn hạn</t>
  </si>
  <si>
    <t>2. Thuế GTGT được khấu trừ</t>
  </si>
  <si>
    <t>4. Tài sản ngắn hạn khác</t>
  </si>
  <si>
    <t>B. TÀI SẢN DÀI HẠN</t>
  </si>
  <si>
    <t xml:space="preserve">    I. Các khoản phải thu dài hạn</t>
  </si>
  <si>
    <t>1. Phải thu dài hạn khách hàng</t>
  </si>
  <si>
    <t>Chi phí thuế thu nhập doanh nghiệp hoãn lại</t>
  </si>
  <si>
    <t>21</t>
  </si>
  <si>
    <t>22</t>
  </si>
  <si>
    <t>23</t>
  </si>
  <si>
    <t>24</t>
  </si>
  <si>
    <t>25</t>
  </si>
  <si>
    <t>26</t>
  </si>
  <si>
    <t>27</t>
  </si>
  <si>
    <t>Mẫu số : B 01 - DN</t>
  </si>
  <si>
    <t>Đơn vị tính: VND</t>
  </si>
  <si>
    <t>Thuyết
minh</t>
  </si>
  <si>
    <t>3. Thuế và các khoản khác phải thu Nhà Nước</t>
  </si>
  <si>
    <t>Hội đồng thành viên</t>
  </si>
  <si>
    <t>Giám đốc</t>
  </si>
  <si>
    <t xml:space="preserve">   _ USD</t>
  </si>
  <si>
    <t>BÁO CÁO KẾT QUẢ HOẠT ĐỘNG KINH DOANH</t>
  </si>
  <si>
    <t>Năm 2010</t>
  </si>
  <si>
    <t>8. Quỹ dự phòng tài chính</t>
  </si>
  <si>
    <t>9. Quỹ khác thuộc vốn chủ sở hữu</t>
  </si>
  <si>
    <t>10. Lợi nhuận sau thuế chưa phân phối</t>
  </si>
  <si>
    <t xml:space="preserve"> Kế toán trưởng</t>
  </si>
  <si>
    <t>Company name</t>
  </si>
  <si>
    <t xml:space="preserve">  V . Tài sản ngắn hạn khác</t>
  </si>
  <si>
    <t>TÀI SẢN</t>
  </si>
  <si>
    <t>Mã số</t>
  </si>
  <si>
    <t>A. TÀI SẢN NGẮN HẠN</t>
  </si>
  <si>
    <t xml:space="preserve">   I. Tiền và các khoản tương đương tiền</t>
  </si>
  <si>
    <t>1. Tiền</t>
  </si>
  <si>
    <t>2. Các khoản tương đương tiền</t>
  </si>
  <si>
    <t>Previous year</t>
  </si>
  <si>
    <t>Tiền thu từ bán hàng, cung cấp dịch vụ và doanh thu khác</t>
  </si>
  <si>
    <t>Tiền chi trả cho người cung cấp hàng hóa và dịch vụ</t>
  </si>
  <si>
    <t>Tiền chi trả cho người lao động</t>
  </si>
  <si>
    <t>Tiền chi trả lãi vay</t>
  </si>
  <si>
    <t>Tiền chi nộp thuế thu nhập doanh nghiệp</t>
  </si>
  <si>
    <t>Tiền thu khác từ hoạt động kinh doanh</t>
  </si>
  <si>
    <t>Tiền chi khác cho hoạt động kinh doanh</t>
  </si>
  <si>
    <t>Lưu chuyển tiền thuần từ hoạt động kinh doanh</t>
  </si>
  <si>
    <t>II. LƯU CHUYỂN TIỀN TỪ HOẠT ĐỘNG ĐẦU TƯ</t>
  </si>
  <si>
    <t>Tiền chi để mua sắm, xây dựng TSCĐ và các TSDH khác</t>
  </si>
  <si>
    <t>BẢNG CÂN ĐỐI KẾ TOÁN</t>
  </si>
  <si>
    <t>Tại ngày 30 tháng 06 năm 2013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</si>
  <si>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</si>
  <si>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</si>
  <si>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</si>
  <si>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</si>
  <si>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</si>
  <si>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</si>
  <si>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</si>
  <si>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</si>
  <si>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</si>
  <si>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</si>
  <si>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</si>
  <si>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</si>
  <si>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</si>
  <si>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</si>
  <si>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VI.1</t>
  </si>
  <si>
    <t>VI.2</t>
  </si>
  <si>
    <t>VI.3</t>
  </si>
  <si>
    <t>VI.4</t>
  </si>
  <si>
    <t>VI.5</t>
  </si>
  <si>
    <t>VI.6</t>
  </si>
  <si>
    <t>VI.7</t>
  </si>
  <si>
    <t>VI.8</t>
  </si>
  <si>
    <t>BÁO CÁO LƯU CHUYỂN TIỀN TỆ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</si>
</sst>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d"/>
    <numFmt numFmtId="168" formatCode="mmm"/>
    <numFmt numFmtId="169" formatCode="_ &quot;R&quot;\ * #,##0_ ;_ &quot;R&quot;\ * \-#,##0_ ;_ &quot;R&quot;\ * &quot;-&quot;_ ;_ @_ "/>
    <numFmt numFmtId="170" formatCode="#,##0.0000"/>
    <numFmt numFmtId="171" formatCode="&quot;J$&quot;#,##0.00_);[Red]\(&quot;J$&quot;#,##0.00\)"/>
    <numFmt numFmtId="172" formatCode="#,##0\ &quot;$&quot;_);[Red]\(#,##0\ &quot;$&quot;\)"/>
    <numFmt numFmtId="173" formatCode="#,##0_ ;[Red]\-#,##0\ "/>
    <numFmt numFmtId="174" formatCode="0_);\(0\)"/>
    <numFmt numFmtId="175" formatCode="&quot;\&quot;#,##0;[Red]&quot;\&quot;&quot;\&quot;\-#,##0"/>
    <numFmt numFmtId="176" formatCode="0.0%"/>
    <numFmt numFmtId="177" formatCode="_-&quot;$&quot;* #,##0.00_-;\-&quot;$&quot;* #,##0.00_-;_-&quot;$&quot;* &quot;-&quot;??_-;_-@_-"/>
    <numFmt numFmtId="178" formatCode="&quot;$&quot;#,##0;[Red]\-&quot;$&quot;#,##0"/>
    <numFmt numFmtId="179" formatCode="&quot;$&quot;#,##0.00;[Red]\-&quot;$&quot;#,##0.00"/>
    <numFmt numFmtId="180" formatCode="&quot;$&quot;#,##0.00"/>
    <numFmt numFmtId="181" formatCode="0."/>
    <numFmt numFmtId="182" formatCode="#\ ###\ ###"/>
    <numFmt numFmtId="183" formatCode="#\ ###\ ##0.0"/>
    <numFmt numFmtId="184" formatCode="#\ ###\ ###\ .00"/>
    <numFmt numFmtId="185" formatCode="_-&quot;$&quot;* #,##0_-;\-&quot;$&quot;* #,##0_-;_-&quot;$&quot;* &quot;-&quot;_-;_-@_-"/>
    <numFmt numFmtId="186" formatCode="_(* #,##0.0000_);_(* \(#,##0.0000\);_(* &quot;-&quot;??_);_(@_)"/>
    <numFmt numFmtId="187" formatCode="#\ ###\ ###\ ###"/>
    <numFmt numFmtId="188" formatCode="0.00000%"/>
    <numFmt numFmtId="189" formatCode="0.0000000"/>
    <numFmt numFmtId="190" formatCode="0.00000"/>
    <numFmt numFmtId="191" formatCode="_ * #,##0_ ;_ * \-#,##0_ ;_ * &quot;-&quot;_ ;_ @_ "/>
    <numFmt numFmtId="192" formatCode="_ * #,##0.00_ ;_ * \-#,##0.00_ ;_ * &quot;-&quot;??_ ;_ @_ "/>
    <numFmt numFmtId="193" formatCode="[$-409]mmmm\ d\,\ yyyy;@"/>
    <numFmt numFmtId="194" formatCode="_(* #,##0.0_);_(* \(#,##0.0\);_(* &quot;-&quot;??_);_(@_)"/>
    <numFmt numFmtId="195" formatCode="_(* #,##0.0_);_(* \(#,##0.0\);_(* &quot;-&quot;?_);_(@_)"/>
    <numFmt numFmtId="196" formatCode="_ &quot;$&quot;\ * #,##0.00_ ;_ &quot;$&quot;\ * \-#,##0.00_ ;_ &quot;$&quot;\ * &quot;-&quot;??_ ;_ @_ "/>
    <numFmt numFmtId="197" formatCode="0%_);\(0%\)"/>
    <numFmt numFmtId="198" formatCode="#,##0\ _F"/>
    <numFmt numFmtId="199" formatCode="0\ \ \ \ "/>
    <numFmt numFmtId="200" formatCode="#,##0.00\ "/>
    <numFmt numFmtId="201" formatCode="#,##0.00\ \ "/>
    <numFmt numFmtId="202" formatCode="#,##0.00\ \ \ \ "/>
    <numFmt numFmtId="203" formatCode="#,##0.00\ \ \ "/>
    <numFmt numFmtId="204" formatCode="#,##0.00\ &quot;F&quot;;[Red]\-#,##0.00\ &quot;F&quot;"/>
    <numFmt numFmtId="205" formatCode="#,##0.0;\-#,##0.0"/>
    <numFmt numFmtId="206" formatCode="#,##0.00;\-#,##0.00"/>
    <numFmt numFmtId="207" formatCode="_(* #,##0.000_);_(* \(#,##0.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97">
    <font>
      <sz val="12"/>
      <name val="VNI-Times"/>
      <family val="0"/>
    </font>
    <font>
      <sz val="10"/>
      <name val="VNI-Helve-Condense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Tms Rmn"/>
      <family val="1"/>
    </font>
    <font>
      <b/>
      <sz val="8"/>
      <color indexed="8"/>
      <name val="Helv"/>
      <family val="2"/>
    </font>
    <font>
      <sz val="12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11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VNI-Times"/>
      <family val="0"/>
    </font>
    <font>
      <b/>
      <sz val="10"/>
      <color indexed="10"/>
      <name val="VNI-Times"/>
      <family val="0"/>
    </font>
    <font>
      <b/>
      <sz val="10"/>
      <color indexed="12"/>
      <name val="VNI-Times"/>
      <family val="0"/>
    </font>
    <font>
      <sz val="10"/>
      <color indexed="12"/>
      <name val="VNI-Times"/>
      <family val="0"/>
    </font>
    <font>
      <sz val="10"/>
      <name val="Tahoma"/>
      <family val="2"/>
    </font>
    <font>
      <sz val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1"/>
      <color indexed="63"/>
      <name val="Calibri"/>
      <family val="2"/>
    </font>
    <font>
      <i/>
      <sz val="10"/>
      <name val="VNI-Aptima"/>
      <family val="0"/>
    </font>
    <font>
      <sz val="10"/>
      <name val="VNI-Aptima"/>
      <family val="0"/>
    </font>
    <font>
      <b/>
      <sz val="10"/>
      <name val="Tahoma"/>
      <family val="2"/>
    </font>
    <font>
      <sz val="10"/>
      <color indexed="8"/>
      <name val="Arial"/>
      <family val="2"/>
    </font>
    <font>
      <sz val="9"/>
      <name val="VNI-Korin"/>
      <family val="0"/>
    </font>
    <font>
      <b/>
      <sz val="18"/>
      <color indexed="56"/>
      <name val="Cambria"/>
      <family val="2"/>
    </font>
    <font>
      <sz val="10"/>
      <name val="VNtimes new roman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color indexed="33"/>
      <name val="VNI-Times"/>
      <family val="0"/>
    </font>
    <font>
      <sz val="13"/>
      <name val=".VnTime"/>
      <family val="2"/>
    </font>
    <font>
      <b/>
      <sz val="10"/>
      <name val="VNI-Univer"/>
      <family val="0"/>
    </font>
    <font>
      <sz val="10"/>
      <name val="VNI-Univer"/>
      <family val="0"/>
    </font>
    <font>
      <b/>
      <u val="single"/>
      <sz val="11"/>
      <color indexed="10"/>
      <name val="Arial"/>
      <family val="2"/>
    </font>
    <font>
      <b/>
      <sz val="14"/>
      <color indexed="9"/>
      <name val="Arial"/>
      <family val="2"/>
    </font>
    <font>
      <sz val="9"/>
      <color indexed="8"/>
      <name val="VNI-Times"/>
      <family val="0"/>
    </font>
    <font>
      <b/>
      <sz val="8"/>
      <name val="VNI-Time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18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" fillId="0" borderId="0">
      <alignment horizontal="center" wrapText="1"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68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37" fillId="20" borderId="1" applyNumberFormat="0" applyAlignment="0" applyProtection="0"/>
    <xf numFmtId="0" fontId="16" fillId="0" borderId="0">
      <alignment/>
      <protection/>
    </xf>
    <xf numFmtId="0" fontId="62" fillId="0" borderId="0" applyFill="0" applyBorder="0" applyProtection="0">
      <alignment horizontal="center"/>
    </xf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9" fillId="0" borderId="0">
      <alignment/>
      <protection/>
    </xf>
    <xf numFmtId="3" fontId="2" fillId="0" borderId="0" applyFont="0" applyFill="0" applyBorder="0" applyAlignment="0" applyProtection="0"/>
    <xf numFmtId="0" fontId="5" fillId="0" borderId="0" applyNumberFormat="0" applyAlignment="0">
      <protection/>
    </xf>
    <xf numFmtId="0" fontId="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39" fillId="0" borderId="0">
      <alignment/>
      <protection/>
    </xf>
    <xf numFmtId="0" fontId="89" fillId="0" borderId="0">
      <alignment/>
      <protection/>
    </xf>
    <xf numFmtId="0" fontId="29" fillId="0" borderId="0">
      <alignment/>
      <protection/>
    </xf>
    <xf numFmtId="0" fontId="17" fillId="20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184" fontId="39" fillId="0" borderId="0">
      <alignment/>
      <protection/>
    </xf>
    <xf numFmtId="0" fontId="2" fillId="0" borderId="0" applyFill="0" applyBorder="0" applyAlignment="0">
      <protection/>
    </xf>
    <xf numFmtId="0" fontId="7" fillId="0" borderId="0" applyNumberFormat="0" applyAlignment="0">
      <protection/>
    </xf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" fontId="30" fillId="0" borderId="0">
      <alignment horizontal="right" vertical="top"/>
      <protection/>
    </xf>
    <xf numFmtId="0" fontId="41" fillId="4" borderId="0" applyNumberFormat="0" applyBorder="0" applyAlignment="0" applyProtection="0"/>
    <xf numFmtId="38" fontId="8" fillId="20" borderId="0" applyNumberFormat="0" applyBorder="0" applyAlignment="0" applyProtection="0"/>
    <xf numFmtId="0" fontId="19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181" fontId="42" fillId="22" borderId="0">
      <alignment horizontal="left" vertical="top"/>
      <protection/>
    </xf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0" fontId="31" fillId="22" borderId="0">
      <alignment horizontal="left" wrapText="1" indent="2"/>
      <protection/>
    </xf>
    <xf numFmtId="0" fontId="44" fillId="0" borderId="0">
      <alignment/>
      <protection/>
    </xf>
    <xf numFmtId="10" fontId="8" fillId="22" borderId="6" applyNumberFormat="0" applyBorder="0" applyAlignment="0" applyProtection="0"/>
    <xf numFmtId="169" fontId="2" fillId="23" borderId="0">
      <alignment/>
      <protection/>
    </xf>
    <xf numFmtId="43" fontId="28" fillId="0" borderId="0">
      <alignment/>
      <protection/>
    </xf>
    <xf numFmtId="0" fontId="2" fillId="0" borderId="0" applyFill="0" applyBorder="0" applyAlignment="0">
      <protection/>
    </xf>
    <xf numFmtId="0" fontId="45" fillId="0" borderId="7" applyNumberFormat="0" applyFill="0" applyAlignment="0" applyProtection="0"/>
    <xf numFmtId="169" fontId="2" fillId="24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2" borderId="0">
      <alignment/>
      <protection/>
    </xf>
    <xf numFmtId="0" fontId="21" fillId="0" borderId="8">
      <alignment/>
      <protection/>
    </xf>
    <xf numFmtId="18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3" fillId="0" borderId="0" applyNumberFormat="0" applyFont="0" applyFill="0" applyAlignment="0">
      <protection/>
    </xf>
    <xf numFmtId="0" fontId="28" fillId="0" borderId="0">
      <alignment/>
      <protection/>
    </xf>
    <xf numFmtId="0" fontId="46" fillId="25" borderId="0" applyNumberFormat="0" applyBorder="0" applyAlignment="0" applyProtection="0"/>
    <xf numFmtId="0" fontId="47" fillId="0" borderId="0">
      <alignment/>
      <protection/>
    </xf>
    <xf numFmtId="37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2" borderId="9" applyNumberFormat="0" applyFont="0" applyAlignment="0" applyProtection="0"/>
    <xf numFmtId="0" fontId="49" fillId="20" borderId="10" applyNumberFormat="0" applyAlignment="0" applyProtection="0"/>
    <xf numFmtId="14" fontId="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" fillId="0" borderId="11" applyNumberFormat="0" applyBorder="0">
      <alignment/>
      <protection/>
    </xf>
    <xf numFmtId="0" fontId="2" fillId="0" borderId="0" applyFill="0" applyBorder="0" applyAlignment="0">
      <protection/>
    </xf>
    <xf numFmtId="5" fontId="11" fillId="0" borderId="0">
      <alignment/>
      <protection/>
    </xf>
    <xf numFmtId="0" fontId="3" fillId="0" borderId="0" applyNumberFormat="0" applyFont="0" applyFill="0" applyBorder="0" applyAlignment="0" applyProtection="0"/>
    <xf numFmtId="167" fontId="2" fillId="0" borderId="0" applyNumberFormat="0" applyFill="0" applyBorder="0" applyAlignment="0" applyProtection="0"/>
    <xf numFmtId="0" fontId="21" fillId="0" borderId="0">
      <alignment/>
      <protection/>
    </xf>
    <xf numFmtId="0" fontId="52" fillId="22" borderId="0">
      <alignment wrapText="1"/>
      <protection/>
    </xf>
    <xf numFmtId="40" fontId="12" fillId="0" borderId="0" applyBorder="0">
      <alignment horizontal="right"/>
      <protection/>
    </xf>
    <xf numFmtId="201" fontId="27" fillId="0" borderId="12">
      <alignment horizontal="right" vertical="center"/>
      <protection/>
    </xf>
    <xf numFmtId="204" fontId="90" fillId="0" borderId="12">
      <alignment horizontal="right" vertical="center"/>
      <protection/>
    </xf>
    <xf numFmtId="204" fontId="90" fillId="0" borderId="12">
      <alignment horizontal="right" vertical="center"/>
      <protection/>
    </xf>
    <xf numFmtId="202" fontId="91" fillId="20" borderId="13" applyFont="0" applyFill="0" applyBorder="0">
      <alignment/>
      <protection/>
    </xf>
    <xf numFmtId="49" fontId="53" fillId="0" borderId="0" applyFill="0" applyBorder="0" applyAlignment="0">
      <protection/>
    </xf>
    <xf numFmtId="0" fontId="2" fillId="0" borderId="0" applyFill="0" applyBorder="0" applyAlignment="0">
      <protection/>
    </xf>
    <xf numFmtId="200" fontId="92" fillId="0" borderId="12">
      <alignment horizontal="center"/>
      <protection/>
    </xf>
    <xf numFmtId="0" fontId="76" fillId="0" borderId="0" applyFill="0" applyBorder="0" applyProtection="0">
      <alignment horizontal="left" vertical="top"/>
    </xf>
    <xf numFmtId="41" fontId="54" fillId="0" borderId="0">
      <alignment/>
      <protection/>
    </xf>
    <xf numFmtId="0" fontId="55" fillId="0" borderId="0" applyNumberFormat="0" applyFill="0" applyBorder="0" applyAlignment="0" applyProtection="0"/>
    <xf numFmtId="0" fontId="2" fillId="0" borderId="14" applyNumberFormat="0" applyFont="0" applyFill="0" applyAlignment="0" applyProtection="0"/>
    <xf numFmtId="199" fontId="1" fillId="0" borderId="0">
      <alignment/>
      <protection/>
    </xf>
    <xf numFmtId="203" fontId="1" fillId="0" borderId="6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64" fillId="0" borderId="0">
      <alignment vertical="center"/>
      <protection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63" fillId="0" borderId="0">
      <alignment/>
      <protection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6" fontId="59" fillId="0" borderId="0" applyFont="0" applyFill="0" applyBorder="0" applyAlignment="0" applyProtection="0"/>
    <xf numFmtId="177" fontId="58" fillId="0" borderId="0" applyFont="0" applyFill="0" applyBorder="0" applyAlignment="0" applyProtection="0"/>
    <xf numFmtId="190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 vertical="center"/>
      <protection/>
    </xf>
  </cellStyleXfs>
  <cellXfs count="317">
    <xf numFmtId="0" fontId="0" fillId="0" borderId="0" xfId="0" applyAlignment="1">
      <alignment/>
    </xf>
    <xf numFmtId="166" fontId="17" fillId="0" borderId="0" xfId="63" applyNumberFormat="1" applyFont="1" applyAlignment="1" applyProtection="1">
      <alignment horizontal="center"/>
      <protection locked="0"/>
    </xf>
    <xf numFmtId="0" fontId="17" fillId="0" borderId="15" xfId="22" applyFont="1" applyFill="1" applyBorder="1" applyAlignment="1" applyProtection="1">
      <alignment horizontal="left"/>
      <protection locked="0"/>
    </xf>
    <xf numFmtId="0" fontId="67" fillId="0" borderId="0" xfId="123" applyFont="1" applyProtection="1">
      <alignment/>
      <protection/>
    </xf>
    <xf numFmtId="0" fontId="68" fillId="0" borderId="0" xfId="123" applyFont="1" applyAlignment="1" applyProtection="1">
      <alignment horizontal="center"/>
      <protection/>
    </xf>
    <xf numFmtId="49" fontId="68" fillId="0" borderId="0" xfId="123" applyNumberFormat="1" applyFont="1" applyAlignment="1" applyProtection="1">
      <alignment horizontal="center"/>
      <protection/>
    </xf>
    <xf numFmtId="49" fontId="67" fillId="0" borderId="0" xfId="123" applyNumberFormat="1" applyFont="1" applyProtection="1">
      <alignment/>
      <protection/>
    </xf>
    <xf numFmtId="49" fontId="68" fillId="25" borderId="0" xfId="123" applyNumberFormat="1" applyFont="1" applyFill="1" applyAlignment="1" applyProtection="1">
      <alignment horizontal="center"/>
      <protection/>
    </xf>
    <xf numFmtId="49" fontId="68" fillId="25" borderId="0" xfId="123" applyNumberFormat="1" applyFont="1" applyFill="1" applyAlignment="1" applyProtection="1">
      <alignment horizontal="left"/>
      <protection/>
    </xf>
    <xf numFmtId="49" fontId="68" fillId="8" borderId="0" xfId="123" applyNumberFormat="1" applyFont="1" applyFill="1" applyAlignment="1" applyProtection="1">
      <alignment horizontal="center"/>
      <protection/>
    </xf>
    <xf numFmtId="49" fontId="68" fillId="8" borderId="0" xfId="123" applyNumberFormat="1" applyFont="1" applyFill="1" applyAlignment="1" applyProtection="1">
      <alignment horizontal="left"/>
      <protection/>
    </xf>
    <xf numFmtId="49" fontId="69" fillId="0" borderId="0" xfId="123" applyNumberFormat="1" applyFont="1" applyProtection="1">
      <alignment/>
      <protection/>
    </xf>
    <xf numFmtId="0" fontId="62" fillId="0" borderId="16" xfId="123" applyFont="1" applyBorder="1" applyAlignment="1" applyProtection="1">
      <alignment horizontal="left"/>
      <protection/>
    </xf>
    <xf numFmtId="49" fontId="70" fillId="8" borderId="17" xfId="123" applyNumberFormat="1" applyFont="1" applyFill="1" applyBorder="1" applyAlignment="1" applyProtection="1">
      <alignment wrapText="1"/>
      <protection/>
    </xf>
    <xf numFmtId="49" fontId="62" fillId="0" borderId="16" xfId="123" applyNumberFormat="1" applyFont="1" applyBorder="1" applyAlignment="1" applyProtection="1">
      <alignment horizontal="left"/>
      <protection/>
    </xf>
    <xf numFmtId="49" fontId="70" fillId="0" borderId="17" xfId="123" applyNumberFormat="1" applyFont="1" applyBorder="1" applyAlignment="1" applyProtection="1">
      <alignment vertical="center" wrapText="1" shrinkToFit="1"/>
      <protection locked="0"/>
    </xf>
    <xf numFmtId="0" fontId="62" fillId="0" borderId="18" xfId="123" applyFont="1" applyBorder="1" applyAlignment="1" applyProtection="1">
      <alignment horizontal="left"/>
      <protection/>
    </xf>
    <xf numFmtId="49" fontId="70" fillId="25" borderId="19" xfId="123" applyNumberFormat="1" applyFont="1" applyFill="1" applyBorder="1" applyAlignment="1" applyProtection="1">
      <alignment wrapText="1"/>
      <protection/>
    </xf>
    <xf numFmtId="49" fontId="62" fillId="0" borderId="18" xfId="123" applyNumberFormat="1" applyFont="1" applyBorder="1" applyAlignment="1" applyProtection="1">
      <alignment horizontal="left"/>
      <protection/>
    </xf>
    <xf numFmtId="0" fontId="71" fillId="0" borderId="19" xfId="123" applyNumberFormat="1" applyFont="1" applyBorder="1" applyAlignment="1" applyProtection="1">
      <alignment horizontal="left"/>
      <protection/>
    </xf>
    <xf numFmtId="49" fontId="71" fillId="0" borderId="19" xfId="123" applyNumberFormat="1" applyFont="1" applyBorder="1" applyAlignment="1" applyProtection="1">
      <alignment horizontal="left"/>
      <protection/>
    </xf>
    <xf numFmtId="0" fontId="62" fillId="25" borderId="18" xfId="123" applyFont="1" applyFill="1" applyBorder="1" applyAlignment="1" applyProtection="1">
      <alignment horizontal="left"/>
      <protection/>
    </xf>
    <xf numFmtId="0" fontId="71" fillId="0" borderId="19" xfId="123" applyNumberFormat="1" applyFont="1" applyBorder="1" applyAlignment="1" applyProtection="1">
      <alignment horizontal="left" wrapText="1"/>
      <protection/>
    </xf>
    <xf numFmtId="0" fontId="67" fillId="0" borderId="0" xfId="123" applyFont="1" applyAlignment="1" applyProtection="1">
      <alignment wrapText="1"/>
      <protection/>
    </xf>
    <xf numFmtId="0" fontId="68" fillId="0" borderId="18" xfId="123" applyFont="1" applyBorder="1" applyAlignment="1" applyProtection="1">
      <alignment horizontal="left"/>
      <protection/>
    </xf>
    <xf numFmtId="49" fontId="68" fillId="0" borderId="18" xfId="123" applyNumberFormat="1" applyFont="1" applyBorder="1" applyAlignment="1" applyProtection="1">
      <alignment horizontal="left"/>
      <protection/>
    </xf>
    <xf numFmtId="49" fontId="67" fillId="0" borderId="19" xfId="123" applyNumberFormat="1" applyFont="1" applyBorder="1" applyAlignment="1" applyProtection="1">
      <alignment horizontal="left"/>
      <protection/>
    </xf>
    <xf numFmtId="49" fontId="70" fillId="8" borderId="19" xfId="123" applyNumberFormat="1" applyFont="1" applyFill="1" applyBorder="1" applyAlignment="1" applyProtection="1">
      <alignment horizontal="left"/>
      <protection/>
    </xf>
    <xf numFmtId="49" fontId="70" fillId="0" borderId="19" xfId="123" applyNumberFormat="1" applyFont="1" applyBorder="1" applyAlignment="1" applyProtection="1">
      <alignment horizontal="left"/>
      <protection/>
    </xf>
    <xf numFmtId="49" fontId="70" fillId="8" borderId="19" xfId="63" applyNumberFormat="1" applyFont="1" applyFill="1" applyBorder="1" applyAlignment="1">
      <alignment horizontal="left"/>
    </xf>
    <xf numFmtId="0" fontId="67" fillId="0" borderId="18" xfId="123" applyFont="1" applyBorder="1" applyAlignment="1" applyProtection="1" quotePrefix="1">
      <alignment horizontal="center"/>
      <protection/>
    </xf>
    <xf numFmtId="49" fontId="71" fillId="0" borderId="19" xfId="123" applyNumberFormat="1" applyFont="1" applyBorder="1" applyProtection="1">
      <alignment/>
      <protection/>
    </xf>
    <xf numFmtId="49" fontId="71" fillId="0" borderId="19" xfId="123" applyNumberFormat="1" applyFont="1" applyBorder="1" applyAlignment="1" applyProtection="1">
      <alignment horizontal="center"/>
      <protection/>
    </xf>
    <xf numFmtId="0" fontId="70" fillId="0" borderId="19" xfId="123" applyNumberFormat="1" applyFont="1" applyFill="1" applyBorder="1" applyProtection="1">
      <alignment/>
      <protection/>
    </xf>
    <xf numFmtId="0" fontId="72" fillId="0" borderId="18" xfId="123" applyFont="1" applyBorder="1" applyAlignment="1" applyProtection="1">
      <alignment horizontal="left"/>
      <protection/>
    </xf>
    <xf numFmtId="49" fontId="70" fillId="8" borderId="19" xfId="123" applyNumberFormat="1" applyFont="1" applyFill="1" applyBorder="1" applyProtection="1">
      <alignment/>
      <protection/>
    </xf>
    <xf numFmtId="49" fontId="70" fillId="0" borderId="19" xfId="123" applyNumberFormat="1" applyFont="1" applyBorder="1" applyProtection="1">
      <alignment/>
      <protection/>
    </xf>
    <xf numFmtId="49" fontId="73" fillId="8" borderId="19" xfId="123" applyNumberFormat="1" applyFont="1" applyFill="1" applyBorder="1" applyProtection="1">
      <alignment/>
      <protection/>
    </xf>
    <xf numFmtId="0" fontId="62" fillId="0" borderId="20" xfId="123" applyFont="1" applyBorder="1" applyAlignment="1" applyProtection="1">
      <alignment horizontal="left"/>
      <protection/>
    </xf>
    <xf numFmtId="49" fontId="67" fillId="0" borderId="21" xfId="123" applyNumberFormat="1" applyFont="1" applyBorder="1" applyProtection="1">
      <alignment/>
      <protection/>
    </xf>
    <xf numFmtId="49" fontId="62" fillId="0" borderId="20" xfId="123" applyNumberFormat="1" applyFont="1" applyBorder="1" applyAlignment="1" applyProtection="1">
      <alignment horizontal="left"/>
      <protection/>
    </xf>
    <xf numFmtId="0" fontId="62" fillId="0" borderId="0" xfId="22" applyFont="1">
      <alignment/>
      <protection/>
    </xf>
    <xf numFmtId="0" fontId="2" fillId="0" borderId="0" xfId="22" applyFont="1">
      <alignment/>
      <protection/>
    </xf>
    <xf numFmtId="0" fontId="79" fillId="0" borderId="0" xfId="22" applyFont="1" applyAlignment="1">
      <alignment horizontal="center"/>
      <protection/>
    </xf>
    <xf numFmtId="174" fontId="77" fillId="0" borderId="0" xfId="22" applyNumberFormat="1" applyFont="1" applyAlignment="1">
      <alignment horizontal="center"/>
      <protection/>
    </xf>
    <xf numFmtId="0" fontId="58" fillId="0" borderId="0" xfId="22" applyFont="1" applyAlignment="1">
      <alignment horizontal="right"/>
      <protection/>
    </xf>
    <xf numFmtId="0" fontId="2" fillId="0" borderId="0" xfId="22" applyFont="1" applyBorder="1">
      <alignment/>
      <protection/>
    </xf>
    <xf numFmtId="0" fontId="80" fillId="0" borderId="0" xfId="22" applyFont="1">
      <alignment/>
      <protection/>
    </xf>
    <xf numFmtId="0" fontId="75" fillId="0" borderId="15" xfId="22" applyFont="1" applyBorder="1">
      <alignment/>
      <protection/>
    </xf>
    <xf numFmtId="0" fontId="2" fillId="0" borderId="15" xfId="22" applyFont="1" applyBorder="1">
      <alignment/>
      <protection/>
    </xf>
    <xf numFmtId="0" fontId="79" fillId="0" borderId="15" xfId="22" applyFont="1" applyBorder="1" applyAlignment="1">
      <alignment horizontal="center"/>
      <protection/>
    </xf>
    <xf numFmtId="174" fontId="77" fillId="0" borderId="15" xfId="22" applyNumberFormat="1" applyFont="1" applyBorder="1" applyAlignment="1">
      <alignment horizontal="center"/>
      <protection/>
    </xf>
    <xf numFmtId="0" fontId="79" fillId="0" borderId="15" xfId="22" applyFont="1" applyBorder="1" applyAlignment="1">
      <alignment horizontal="right"/>
      <protection/>
    </xf>
    <xf numFmtId="0" fontId="81" fillId="0" borderId="0" xfId="22" applyFont="1" applyBorder="1" applyProtection="1">
      <alignment/>
      <protection locked="0"/>
    </xf>
    <xf numFmtId="0" fontId="2" fillId="0" borderId="0" xfId="22" applyFont="1" applyBorder="1" applyProtection="1">
      <alignment/>
      <protection locked="0"/>
    </xf>
    <xf numFmtId="0" fontId="79" fillId="0" borderId="0" xfId="22" applyFont="1" applyBorder="1" applyAlignment="1" applyProtection="1">
      <alignment horizontal="center"/>
      <protection locked="0"/>
    </xf>
    <xf numFmtId="174" fontId="79" fillId="0" borderId="0" xfId="22" applyNumberFormat="1" applyFont="1" applyBorder="1" applyAlignment="1" applyProtection="1">
      <alignment horizontal="center"/>
      <protection locked="0"/>
    </xf>
    <xf numFmtId="0" fontId="79" fillId="0" borderId="0" xfId="22" applyFont="1" applyBorder="1" applyAlignment="1">
      <alignment horizontal="right"/>
      <protection/>
    </xf>
    <xf numFmtId="0" fontId="17" fillId="0" borderId="0" xfId="22" applyFont="1" applyProtection="1">
      <alignment/>
      <protection locked="0"/>
    </xf>
    <xf numFmtId="0" fontId="2" fillId="0" borderId="0" xfId="22" applyFont="1" applyProtection="1">
      <alignment/>
      <protection locked="0"/>
    </xf>
    <xf numFmtId="0" fontId="79" fillId="0" borderId="0" xfId="22" applyFont="1" applyAlignment="1" applyProtection="1">
      <alignment horizontal="center"/>
      <protection locked="0"/>
    </xf>
    <xf numFmtId="0" fontId="79" fillId="0" borderId="0" xfId="22" applyFont="1" applyAlignment="1">
      <alignment horizontal="right"/>
      <protection/>
    </xf>
    <xf numFmtId="0" fontId="79" fillId="0" borderId="15" xfId="22" applyFont="1" applyFill="1" applyBorder="1" applyAlignment="1" applyProtection="1">
      <alignment horizontal="center"/>
      <protection locked="0"/>
    </xf>
    <xf numFmtId="0" fontId="17" fillId="0" borderId="15" xfId="22" applyFont="1" applyFill="1" applyBorder="1" applyAlignment="1">
      <alignment horizontal="right"/>
      <protection/>
    </xf>
    <xf numFmtId="0" fontId="17" fillId="0" borderId="0" xfId="22" applyFont="1" applyFill="1" applyBorder="1" applyAlignment="1">
      <alignment horizontal="right"/>
      <protection/>
    </xf>
    <xf numFmtId="0" fontId="17" fillId="0" borderId="0" xfId="22" applyFont="1" applyFill="1" applyBorder="1" applyAlignment="1" applyProtection="1">
      <alignment horizontal="left"/>
      <protection locked="0"/>
    </xf>
    <xf numFmtId="0" fontId="79" fillId="0" borderId="0" xfId="22" applyFont="1" applyFill="1" applyBorder="1" applyAlignment="1" applyProtection="1">
      <alignment horizontal="center"/>
      <protection locked="0"/>
    </xf>
    <xf numFmtId="174" fontId="77" fillId="0" borderId="0" xfId="22" applyNumberFormat="1" applyFont="1" applyFill="1" applyBorder="1" applyAlignment="1" applyProtection="1">
      <alignment horizontal="center" wrapText="1"/>
      <protection locked="0"/>
    </xf>
    <xf numFmtId="0" fontId="17" fillId="0" borderId="22" xfId="22" applyFont="1" applyBorder="1" applyProtection="1">
      <alignment/>
      <protection locked="0"/>
    </xf>
    <xf numFmtId="0" fontId="81" fillId="0" borderId="22" xfId="22" applyFont="1" applyBorder="1" applyAlignment="1" applyProtection="1">
      <alignment horizontal="center"/>
      <protection locked="0"/>
    </xf>
    <xf numFmtId="174" fontId="82" fillId="0" borderId="0" xfId="22" applyNumberFormat="1" applyFont="1" applyBorder="1" applyAlignment="1" applyProtection="1">
      <alignment horizontal="center"/>
      <protection locked="0"/>
    </xf>
    <xf numFmtId="166" fontId="17" fillId="0" borderId="22" xfId="63" applyNumberFormat="1" applyFont="1" applyBorder="1" applyAlignment="1">
      <alignment/>
    </xf>
    <xf numFmtId="166" fontId="17" fillId="0" borderId="0" xfId="63" applyNumberFormat="1" applyFont="1" applyBorder="1" applyAlignment="1">
      <alignment/>
    </xf>
    <xf numFmtId="0" fontId="81" fillId="0" borderId="23" xfId="22" applyFont="1" applyBorder="1" applyProtection="1">
      <alignment/>
      <protection locked="0"/>
    </xf>
    <xf numFmtId="0" fontId="81" fillId="0" borderId="23" xfId="22" applyFont="1" applyBorder="1" applyAlignment="1" applyProtection="1">
      <alignment horizontal="center"/>
      <protection locked="0"/>
    </xf>
    <xf numFmtId="166" fontId="81" fillId="0" borderId="23" xfId="63" applyNumberFormat="1" applyFont="1" applyBorder="1" applyAlignment="1">
      <alignment/>
    </xf>
    <xf numFmtId="166" fontId="81" fillId="0" borderId="0" xfId="63" applyNumberFormat="1" applyFont="1" applyBorder="1" applyAlignment="1">
      <alignment/>
    </xf>
    <xf numFmtId="166" fontId="2" fillId="0" borderId="0" xfId="63" applyNumberFormat="1" applyFont="1" applyBorder="1" applyAlignment="1">
      <alignment/>
    </xf>
    <xf numFmtId="0" fontId="2" fillId="0" borderId="22" xfId="22" applyFont="1" applyBorder="1" applyProtection="1">
      <alignment/>
      <protection locked="0"/>
    </xf>
    <xf numFmtId="0" fontId="79" fillId="0" borderId="22" xfId="22" applyFont="1" applyBorder="1" applyAlignment="1" applyProtection="1">
      <alignment horizontal="center"/>
      <protection locked="0"/>
    </xf>
    <xf numFmtId="166" fontId="2" fillId="0" borderId="22" xfId="63" applyNumberFormat="1" applyFont="1" applyBorder="1" applyAlignment="1">
      <alignment/>
    </xf>
    <xf numFmtId="0" fontId="81" fillId="0" borderId="22" xfId="22" applyFont="1" applyBorder="1" applyProtection="1">
      <alignment/>
      <protection locked="0"/>
    </xf>
    <xf numFmtId="0" fontId="2" fillId="0" borderId="15" xfId="22" applyFont="1" applyBorder="1" applyProtection="1">
      <alignment/>
      <protection locked="0"/>
    </xf>
    <xf numFmtId="0" fontId="79" fillId="0" borderId="15" xfId="22" applyFont="1" applyBorder="1" applyAlignment="1" applyProtection="1">
      <alignment horizontal="center"/>
      <protection locked="0"/>
    </xf>
    <xf numFmtId="166" fontId="2" fillId="0" borderId="15" xfId="63" applyNumberFormat="1" applyFont="1" applyBorder="1" applyAlignment="1">
      <alignment/>
    </xf>
    <xf numFmtId="0" fontId="81" fillId="0" borderId="0" xfId="22" applyFont="1" applyBorder="1" applyAlignment="1" applyProtection="1">
      <alignment horizontal="center"/>
      <protection locked="0"/>
    </xf>
    <xf numFmtId="0" fontId="79" fillId="0" borderId="0" xfId="22" applyFont="1" applyBorder="1" applyProtection="1">
      <alignment/>
      <protection locked="0"/>
    </xf>
    <xf numFmtId="166" fontId="79" fillId="0" borderId="0" xfId="63" applyNumberFormat="1" applyFont="1" applyBorder="1" applyAlignment="1">
      <alignment/>
    </xf>
    <xf numFmtId="0" fontId="79" fillId="0" borderId="0" xfId="22" applyFont="1" applyBorder="1">
      <alignment/>
      <protection/>
    </xf>
    <xf numFmtId="0" fontId="2" fillId="0" borderId="22" xfId="22" applyFont="1" applyBorder="1" applyAlignment="1" applyProtection="1">
      <alignment horizontal="center"/>
      <protection locked="0"/>
    </xf>
    <xf numFmtId="174" fontId="77" fillId="0" borderId="0" xfId="22" applyNumberFormat="1" applyFont="1" applyBorder="1" applyAlignment="1" applyProtection="1">
      <alignment horizontal="center"/>
      <protection locked="0"/>
    </xf>
    <xf numFmtId="0" fontId="17" fillId="0" borderId="24" xfId="22" applyFont="1" applyFill="1" applyBorder="1" applyAlignment="1" applyProtection="1">
      <alignment horizontal="center"/>
      <protection locked="0"/>
    </xf>
    <xf numFmtId="0" fontId="17" fillId="0" borderId="24" xfId="22" applyFont="1" applyFill="1" applyBorder="1" applyAlignment="1" applyProtection="1">
      <alignment/>
      <protection locked="0"/>
    </xf>
    <xf numFmtId="0" fontId="81" fillId="0" borderId="24" xfId="22" applyFont="1" applyFill="1" applyBorder="1" applyAlignment="1" applyProtection="1">
      <alignment horizontal="center"/>
      <protection locked="0"/>
    </xf>
    <xf numFmtId="174" fontId="77" fillId="0" borderId="0" xfId="22" applyNumberFormat="1" applyFont="1" applyFill="1" applyBorder="1" applyAlignment="1" applyProtection="1">
      <alignment horizontal="center"/>
      <protection locked="0"/>
    </xf>
    <xf numFmtId="166" fontId="17" fillId="0" borderId="24" xfId="63" applyNumberFormat="1" applyFont="1" applyFill="1" applyBorder="1" applyAlignment="1">
      <alignment horizontal="center"/>
    </xf>
    <xf numFmtId="166" fontId="17" fillId="0" borderId="0" xfId="63" applyNumberFormat="1" applyFont="1" applyFill="1" applyBorder="1" applyAlignment="1">
      <alignment horizontal="center"/>
    </xf>
    <xf numFmtId="0" fontId="17" fillId="0" borderId="0" xfId="22" applyFont="1" applyFill="1" applyBorder="1" applyAlignment="1" applyProtection="1">
      <alignment horizontal="center"/>
      <protection locked="0"/>
    </xf>
    <xf numFmtId="0" fontId="17" fillId="0" borderId="0" xfId="22" applyFont="1" applyFill="1" applyBorder="1" applyAlignment="1" applyProtection="1">
      <alignment/>
      <protection locked="0"/>
    </xf>
    <xf numFmtId="0" fontId="81" fillId="0" borderId="0" xfId="22" applyFont="1" applyFill="1" applyBorder="1" applyAlignment="1" applyProtection="1">
      <alignment horizontal="center"/>
      <protection locked="0"/>
    </xf>
    <xf numFmtId="0" fontId="17" fillId="0" borderId="15" xfId="22" applyFont="1" applyFill="1" applyBorder="1" applyAlignment="1">
      <alignment horizontal="center"/>
      <protection/>
    </xf>
    <xf numFmtId="0" fontId="17" fillId="0" borderId="15" xfId="22" applyFont="1" applyFill="1" applyBorder="1" applyAlignment="1">
      <alignment/>
      <protection/>
    </xf>
    <xf numFmtId="0" fontId="81" fillId="0" borderId="15" xfId="22" applyFont="1" applyFill="1" applyBorder="1" applyAlignment="1">
      <alignment horizontal="center"/>
      <protection/>
    </xf>
    <xf numFmtId="174" fontId="77" fillId="0" borderId="15" xfId="22" applyNumberFormat="1" applyFont="1" applyFill="1" applyBorder="1" applyAlignment="1">
      <alignment horizontal="center"/>
      <protection/>
    </xf>
    <xf numFmtId="166" fontId="17" fillId="0" borderId="15" xfId="63" applyNumberFormat="1" applyFont="1" applyFill="1" applyBorder="1" applyAlignment="1">
      <alignment horizontal="center"/>
    </xf>
    <xf numFmtId="0" fontId="79" fillId="0" borderId="0" xfId="22" applyFont="1">
      <alignment/>
      <protection/>
    </xf>
    <xf numFmtId="174" fontId="79" fillId="0" borderId="0" xfId="22" applyNumberFormat="1" applyFont="1" applyBorder="1" applyAlignment="1">
      <alignment horizontal="center"/>
      <protection/>
    </xf>
    <xf numFmtId="0" fontId="2" fillId="0" borderId="0" xfId="22" applyFont="1" applyAlignment="1">
      <alignment horizontal="right"/>
      <protection/>
    </xf>
    <xf numFmtId="174" fontId="82" fillId="0" borderId="0" xfId="22" applyNumberFormat="1" applyFont="1" applyAlignment="1">
      <alignment horizontal="center"/>
      <protection/>
    </xf>
    <xf numFmtId="166" fontId="2" fillId="0" borderId="0" xfId="63" applyNumberFormat="1" applyFont="1" applyAlignment="1">
      <alignment/>
    </xf>
    <xf numFmtId="174" fontId="79" fillId="0" borderId="0" xfId="22" applyNumberFormat="1" applyFont="1" applyAlignment="1">
      <alignment horizontal="center"/>
      <protection/>
    </xf>
    <xf numFmtId="166" fontId="2" fillId="0" borderId="0" xfId="22" applyNumberFormat="1" applyFont="1">
      <alignment/>
      <protection/>
    </xf>
    <xf numFmtId="49" fontId="77" fillId="0" borderId="0" xfId="22" applyNumberFormat="1" applyFont="1" applyAlignment="1">
      <alignment horizontal="center"/>
      <protection/>
    </xf>
    <xf numFmtId="49" fontId="77" fillId="0" borderId="15" xfId="22" applyNumberFormat="1" applyFont="1" applyBorder="1" applyAlignment="1">
      <alignment horizontal="center"/>
      <protection/>
    </xf>
    <xf numFmtId="0" fontId="81" fillId="0" borderId="0" xfId="22" applyFont="1" applyBorder="1">
      <alignment/>
      <protection/>
    </xf>
    <xf numFmtId="0" fontId="79" fillId="0" borderId="0" xfId="22" applyFont="1" applyBorder="1" applyAlignment="1">
      <alignment horizontal="center"/>
      <protection/>
    </xf>
    <xf numFmtId="49" fontId="79" fillId="0" borderId="0" xfId="22" applyNumberFormat="1" applyFont="1" applyBorder="1" applyAlignment="1">
      <alignment horizontal="center"/>
      <protection/>
    </xf>
    <xf numFmtId="0" fontId="81" fillId="0" borderId="0" xfId="22" applyFont="1" applyProtection="1">
      <alignment/>
      <protection locked="0"/>
    </xf>
    <xf numFmtId="0" fontId="17" fillId="0" borderId="0" xfId="22" applyFont="1" applyFill="1" applyAlignment="1">
      <alignment horizontal="right"/>
      <protection/>
    </xf>
    <xf numFmtId="49" fontId="77" fillId="0" borderId="0" xfId="22" applyNumberFormat="1" applyFont="1" applyBorder="1" applyAlignment="1" applyProtection="1">
      <alignment horizontal="center"/>
      <protection locked="0"/>
    </xf>
    <xf numFmtId="49" fontId="77" fillId="0" borderId="0" xfId="22" applyNumberFormat="1" applyFont="1" applyFill="1" applyAlignment="1" applyProtection="1">
      <alignment horizontal="center"/>
      <protection locked="0"/>
    </xf>
    <xf numFmtId="0" fontId="17" fillId="0" borderId="0" xfId="22" applyFont="1" applyFill="1" applyAlignment="1">
      <alignment horizontal="center"/>
      <protection/>
    </xf>
    <xf numFmtId="0" fontId="77" fillId="0" borderId="0" xfId="22" applyFont="1" applyAlignment="1">
      <alignment horizontal="center"/>
      <protection/>
    </xf>
    <xf numFmtId="49" fontId="2" fillId="0" borderId="0" xfId="22" applyNumberFormat="1" applyFont="1" applyAlignment="1">
      <alignment horizontal="center"/>
      <protection/>
    </xf>
    <xf numFmtId="0" fontId="77" fillId="0" borderId="15" xfId="22" applyFont="1" applyBorder="1" applyAlignment="1">
      <alignment horizontal="center"/>
      <protection/>
    </xf>
    <xf numFmtId="49" fontId="2" fillId="0" borderId="15" xfId="22" applyNumberFormat="1" applyFont="1" applyBorder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17" fillId="0" borderId="15" xfId="22" applyFont="1" applyFill="1" applyBorder="1" applyAlignment="1">
      <alignment horizontal="left"/>
      <protection/>
    </xf>
    <xf numFmtId="0" fontId="2" fillId="0" borderId="0" xfId="22" applyFont="1" applyFill="1">
      <alignment/>
      <protection/>
    </xf>
    <xf numFmtId="0" fontId="58" fillId="0" borderId="0" xfId="22" applyFont="1" applyAlignment="1">
      <alignment horizontal="center"/>
      <protection/>
    </xf>
    <xf numFmtId="166" fontId="2" fillId="0" borderId="0" xfId="63" applyNumberFormat="1" applyFont="1" applyAlignment="1">
      <alignment horizontal="right"/>
    </xf>
    <xf numFmtId="43" fontId="2" fillId="0" borderId="0" xfId="63" applyFont="1" applyAlignment="1">
      <alignment/>
    </xf>
    <xf numFmtId="4" fontId="17" fillId="0" borderId="0" xfId="22" applyNumberFormat="1" applyFont="1">
      <alignment/>
      <protection/>
    </xf>
    <xf numFmtId="0" fontId="17" fillId="0" borderId="24" xfId="22" applyFont="1" applyFill="1" applyBorder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0" fontId="81" fillId="0" borderId="0" xfId="22" applyFont="1">
      <alignment/>
      <protection/>
    </xf>
    <xf numFmtId="166" fontId="79" fillId="0" borderId="0" xfId="63" applyNumberFormat="1" applyFont="1" applyAlignment="1">
      <alignment horizontal="center"/>
    </xf>
    <xf numFmtId="166" fontId="2" fillId="0" borderId="0" xfId="63" applyNumberFormat="1" applyFont="1" applyAlignment="1">
      <alignment horizontal="center"/>
    </xf>
    <xf numFmtId="0" fontId="58" fillId="0" borderId="15" xfId="22" applyFont="1" applyBorder="1" applyAlignment="1">
      <alignment horizontal="center"/>
      <protection/>
    </xf>
    <xf numFmtId="49" fontId="79" fillId="0" borderId="0" xfId="22" applyNumberFormat="1" applyFont="1" applyAlignment="1">
      <alignment horizontal="center"/>
      <protection/>
    </xf>
    <xf numFmtId="49" fontId="58" fillId="0" borderId="0" xfId="22" applyNumberFormat="1" applyFont="1" applyAlignment="1" applyProtection="1">
      <alignment horizontal="center"/>
      <protection locked="0"/>
    </xf>
    <xf numFmtId="0" fontId="58" fillId="0" borderId="0" xfId="22" applyFont="1" applyAlignment="1" applyProtection="1">
      <alignment horizontal="right"/>
      <protection locked="0"/>
    </xf>
    <xf numFmtId="0" fontId="80" fillId="0" borderId="0" xfId="22" applyFont="1" applyProtection="1">
      <alignment/>
      <protection locked="0"/>
    </xf>
    <xf numFmtId="0" fontId="83" fillId="0" borderId="0" xfId="22" applyFont="1" applyProtection="1">
      <alignment/>
      <protection locked="0"/>
    </xf>
    <xf numFmtId="0" fontId="84" fillId="0" borderId="0" xfId="22" applyFont="1" applyAlignment="1" applyProtection="1">
      <alignment horizontal="center"/>
      <protection locked="0"/>
    </xf>
    <xf numFmtId="0" fontId="83" fillId="0" borderId="0" xfId="22" applyFont="1" applyBorder="1" applyProtection="1">
      <alignment/>
      <protection locked="0"/>
    </xf>
    <xf numFmtId="0" fontId="75" fillId="0" borderId="15" xfId="22" applyFont="1" applyBorder="1" applyProtection="1">
      <alignment/>
      <protection locked="0"/>
    </xf>
    <xf numFmtId="49" fontId="58" fillId="0" borderId="15" xfId="22" applyNumberFormat="1" applyFont="1" applyBorder="1" applyAlignment="1" applyProtection="1">
      <alignment horizontal="center"/>
      <protection locked="0"/>
    </xf>
    <xf numFmtId="0" fontId="79" fillId="0" borderId="15" xfId="22" applyFont="1" applyBorder="1" applyAlignment="1" applyProtection="1">
      <alignment horizontal="right"/>
      <protection locked="0"/>
    </xf>
    <xf numFmtId="0" fontId="79" fillId="0" borderId="0" xfId="22" applyFont="1" applyAlignment="1" applyProtection="1">
      <alignment horizontal="right"/>
      <protection locked="0"/>
    </xf>
    <xf numFmtId="0" fontId="85" fillId="0" borderId="0" xfId="22" applyFont="1" applyProtection="1">
      <alignment/>
      <protection locked="0"/>
    </xf>
    <xf numFmtId="0" fontId="86" fillId="0" borderId="0" xfId="22" applyFont="1" applyProtection="1">
      <alignment/>
      <protection locked="0"/>
    </xf>
    <xf numFmtId="49" fontId="58" fillId="0" borderId="0" xfId="22" applyNumberFormat="1" applyFont="1" applyBorder="1" applyAlignment="1" applyProtection="1">
      <alignment horizontal="center"/>
      <protection locked="0"/>
    </xf>
    <xf numFmtId="166" fontId="2" fillId="0" borderId="0" xfId="63" applyNumberFormat="1" applyFont="1" applyBorder="1" applyAlignment="1" applyProtection="1">
      <alignment/>
      <protection locked="0"/>
    </xf>
    <xf numFmtId="166" fontId="2" fillId="0" borderId="0" xfId="63" applyNumberFormat="1" applyFont="1" applyAlignment="1" applyProtection="1">
      <alignment/>
      <protection locked="0"/>
    </xf>
    <xf numFmtId="0" fontId="17" fillId="0" borderId="0" xfId="22" applyFont="1" applyFill="1" applyBorder="1" applyAlignment="1" applyProtection="1">
      <alignment horizontal="right" wrapText="1"/>
      <protection locked="0"/>
    </xf>
    <xf numFmtId="166" fontId="58" fillId="0" borderId="0" xfId="63" applyNumberFormat="1" applyFont="1" applyBorder="1" applyAlignment="1" applyProtection="1">
      <alignment horizontal="center"/>
      <protection locked="0"/>
    </xf>
    <xf numFmtId="0" fontId="17" fillId="0" borderId="0" xfId="22" applyFont="1" applyBorder="1" applyAlignment="1" applyProtection="1">
      <alignment horizontal="right"/>
      <protection locked="0"/>
    </xf>
    <xf numFmtId="0" fontId="17" fillId="0" borderId="0" xfId="22" applyFont="1" applyBorder="1" applyProtection="1">
      <alignment/>
      <protection locked="0"/>
    </xf>
    <xf numFmtId="166" fontId="17" fillId="0" borderId="0" xfId="63" applyNumberFormat="1" applyFont="1" applyAlignment="1" applyProtection="1">
      <alignment/>
      <protection/>
    </xf>
    <xf numFmtId="0" fontId="17" fillId="0" borderId="0" xfId="22" applyFont="1" applyBorder="1" applyProtection="1">
      <alignment/>
      <protection/>
    </xf>
    <xf numFmtId="166" fontId="77" fillId="0" borderId="0" xfId="63" applyNumberFormat="1" applyFont="1" applyBorder="1" applyAlignment="1" applyProtection="1">
      <alignment horizontal="center"/>
      <protection locked="0"/>
    </xf>
    <xf numFmtId="166" fontId="79" fillId="0" borderId="0" xfId="63" applyNumberFormat="1" applyFont="1" applyBorder="1" applyAlignment="1" applyProtection="1">
      <alignment/>
      <protection/>
    </xf>
    <xf numFmtId="0" fontId="2" fillId="0" borderId="0" xfId="22" applyFont="1" applyBorder="1" applyAlignment="1" applyProtection="1">
      <alignment horizontal="right"/>
      <protection locked="0"/>
    </xf>
    <xf numFmtId="0" fontId="79" fillId="0" borderId="0" xfId="22" applyFont="1" applyBorder="1" applyAlignment="1" applyProtection="1" quotePrefix="1">
      <alignment horizontal="center"/>
      <protection locked="0"/>
    </xf>
    <xf numFmtId="166" fontId="2" fillId="0" borderId="0" xfId="63" applyNumberFormat="1" applyFont="1" applyAlignment="1" applyProtection="1">
      <alignment/>
      <protection/>
    </xf>
    <xf numFmtId="0" fontId="2" fillId="0" borderId="0" xfId="22" applyFont="1" applyBorder="1" applyProtection="1">
      <alignment/>
      <protection/>
    </xf>
    <xf numFmtId="0" fontId="17" fillId="0" borderId="22" xfId="22" applyFont="1" applyBorder="1" applyAlignment="1" applyProtection="1">
      <alignment horizontal="right"/>
      <protection locked="0"/>
    </xf>
    <xf numFmtId="166" fontId="17" fillId="0" borderId="22" xfId="63" applyNumberFormat="1" applyFont="1" applyBorder="1" applyAlignment="1" applyProtection="1">
      <alignment/>
      <protection/>
    </xf>
    <xf numFmtId="166" fontId="17" fillId="0" borderId="0" xfId="63" applyNumberFormat="1" applyFont="1" applyBorder="1" applyAlignment="1" applyProtection="1">
      <alignment/>
      <protection/>
    </xf>
    <xf numFmtId="0" fontId="2" fillId="0" borderId="0" xfId="22" applyFont="1" applyAlignment="1" applyProtection="1">
      <alignment horizontal="right"/>
      <protection locked="0"/>
    </xf>
    <xf numFmtId="0" fontId="79" fillId="0" borderId="22" xfId="22" applyFont="1" applyBorder="1" applyAlignment="1" applyProtection="1">
      <alignment horizontal="right"/>
      <protection locked="0"/>
    </xf>
    <xf numFmtId="0" fontId="79" fillId="0" borderId="22" xfId="22" applyFont="1" applyBorder="1" applyProtection="1">
      <alignment/>
      <protection locked="0"/>
    </xf>
    <xf numFmtId="0" fontId="79" fillId="0" borderId="22" xfId="22" applyFont="1" applyBorder="1" applyProtection="1" quotePrefix="1">
      <alignment/>
      <protection locked="0"/>
    </xf>
    <xf numFmtId="166" fontId="79" fillId="0" borderId="22" xfId="63" applyNumberFormat="1" applyFont="1" applyBorder="1" applyAlignment="1" applyProtection="1">
      <alignment/>
      <protection/>
    </xf>
    <xf numFmtId="166" fontId="2" fillId="0" borderId="0" xfId="63" applyNumberFormat="1" applyFont="1" applyBorder="1" applyAlignment="1" applyProtection="1">
      <alignment/>
      <protection/>
    </xf>
    <xf numFmtId="0" fontId="17" fillId="0" borderId="24" xfId="22" applyFont="1" applyFill="1" applyBorder="1" applyAlignment="1" applyProtection="1">
      <alignment horizontal="right"/>
      <protection locked="0"/>
    </xf>
    <xf numFmtId="0" fontId="17" fillId="0" borderId="24" xfId="22" applyFont="1" applyFill="1" applyBorder="1" applyProtection="1">
      <alignment/>
      <protection locked="0"/>
    </xf>
    <xf numFmtId="0" fontId="79" fillId="0" borderId="24" xfId="22" applyFont="1" applyFill="1" applyBorder="1" applyAlignment="1" applyProtection="1">
      <alignment horizontal="center"/>
      <protection locked="0"/>
    </xf>
    <xf numFmtId="49" fontId="74" fillId="0" borderId="0" xfId="22" applyNumberFormat="1" applyFont="1" applyFill="1" applyAlignment="1" applyProtection="1">
      <alignment horizontal="center"/>
      <protection locked="0"/>
    </xf>
    <xf numFmtId="166" fontId="17" fillId="0" borderId="0" xfId="63" applyNumberFormat="1" applyFont="1" applyFill="1" applyAlignment="1" applyProtection="1">
      <alignment/>
      <protection locked="0"/>
    </xf>
    <xf numFmtId="0" fontId="2" fillId="0" borderId="0" xfId="22" applyFont="1" applyFill="1" applyBorder="1" applyProtection="1">
      <alignment/>
      <protection locked="0"/>
    </xf>
    <xf numFmtId="0" fontId="17" fillId="0" borderId="0" xfId="22" applyFont="1" applyFill="1" applyBorder="1" applyAlignment="1" applyProtection="1">
      <alignment horizontal="right"/>
      <protection locked="0"/>
    </xf>
    <xf numFmtId="0" fontId="17" fillId="0" borderId="0" xfId="22" applyFont="1" applyFill="1" applyBorder="1" applyProtection="1">
      <alignment/>
      <protection locked="0"/>
    </xf>
    <xf numFmtId="166" fontId="17" fillId="0" borderId="0" xfId="63" applyNumberFormat="1" applyFont="1" applyFill="1" applyBorder="1" applyAlignment="1" applyProtection="1">
      <alignment/>
      <protection locked="0"/>
    </xf>
    <xf numFmtId="166" fontId="2" fillId="0" borderId="15" xfId="63" applyNumberFormat="1" applyFont="1" applyBorder="1" applyAlignment="1" applyProtection="1">
      <alignment/>
      <protection locked="0"/>
    </xf>
    <xf numFmtId="49" fontId="77" fillId="0" borderId="0" xfId="22" applyNumberFormat="1" applyFont="1" applyBorder="1">
      <alignment/>
      <protection/>
    </xf>
    <xf numFmtId="166" fontId="58" fillId="0" borderId="0" xfId="63" applyNumberFormat="1" applyFont="1" applyAlignment="1">
      <alignment horizontal="right"/>
    </xf>
    <xf numFmtId="0" fontId="80" fillId="0" borderId="0" xfId="22" applyFont="1" applyBorder="1">
      <alignment/>
      <protection/>
    </xf>
    <xf numFmtId="0" fontId="75" fillId="0" borderId="15" xfId="22" applyNumberFormat="1" applyFont="1" applyBorder="1" applyAlignment="1">
      <alignment/>
      <protection/>
    </xf>
    <xf numFmtId="0" fontId="2" fillId="0" borderId="15" xfId="22" applyFont="1" applyBorder="1" applyAlignment="1">
      <alignment/>
      <protection/>
    </xf>
    <xf numFmtId="49" fontId="77" fillId="0" borderId="15" xfId="22" applyNumberFormat="1" applyFont="1" applyBorder="1" applyAlignment="1">
      <alignment/>
      <protection/>
    </xf>
    <xf numFmtId="166" fontId="2" fillId="0" borderId="15" xfId="63" applyNumberFormat="1" applyFont="1" applyBorder="1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49" fontId="77" fillId="0" borderId="0" xfId="22" applyNumberFormat="1" applyFont="1" applyBorder="1" applyAlignment="1">
      <alignment/>
      <protection/>
    </xf>
    <xf numFmtId="166" fontId="79" fillId="0" borderId="0" xfId="63" applyNumberFormat="1" applyFont="1" applyBorder="1" applyAlignment="1">
      <alignment horizontal="right"/>
    </xf>
    <xf numFmtId="0" fontId="79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49" fontId="77" fillId="0" borderId="0" xfId="22" applyNumberFormat="1" applyFont="1" applyFill="1" applyBorder="1">
      <alignment/>
      <protection/>
    </xf>
    <xf numFmtId="166" fontId="2" fillId="0" borderId="0" xfId="63" applyNumberFormat="1" applyFont="1" applyAlignment="1">
      <alignment wrapText="1"/>
    </xf>
    <xf numFmtId="49" fontId="77" fillId="0" borderId="15" xfId="22" applyNumberFormat="1" applyFont="1" applyFill="1" applyBorder="1" applyAlignment="1">
      <alignment horizontal="center"/>
      <protection/>
    </xf>
    <xf numFmtId="49" fontId="77" fillId="0" borderId="0" xfId="22" applyNumberFormat="1" applyFont="1" applyFill="1" applyBorder="1" applyAlignment="1">
      <alignment horizontal="center"/>
      <protection/>
    </xf>
    <xf numFmtId="0" fontId="17" fillId="0" borderId="0" xfId="22" applyFont="1" applyFill="1" applyAlignment="1">
      <alignment horizontal="right" wrapText="1"/>
      <protection/>
    </xf>
    <xf numFmtId="0" fontId="17" fillId="0" borderId="0" xfId="22" applyFont="1" applyFill="1" applyAlignment="1">
      <alignment horizontal="left"/>
      <protection/>
    </xf>
    <xf numFmtId="49" fontId="77" fillId="0" borderId="0" xfId="22" applyNumberFormat="1" applyFont="1" applyFill="1" applyAlignment="1">
      <alignment horizontal="center"/>
      <protection/>
    </xf>
    <xf numFmtId="0" fontId="17" fillId="0" borderId="0" xfId="22" applyFont="1" applyFill="1">
      <alignment/>
      <protection/>
    </xf>
    <xf numFmtId="0" fontId="2" fillId="0" borderId="0" xfId="22" applyFont="1" applyFill="1" applyAlignment="1">
      <alignment horizontal="center" wrapText="1"/>
      <protection/>
    </xf>
    <xf numFmtId="0" fontId="2" fillId="0" borderId="0" xfId="22" applyFont="1" applyFill="1" applyAlignment="1">
      <alignment horizontal="right"/>
      <protection/>
    </xf>
    <xf numFmtId="166" fontId="2" fillId="0" borderId="0" xfId="63" applyNumberFormat="1" applyFont="1" applyFill="1" applyAlignment="1">
      <alignment/>
    </xf>
    <xf numFmtId="166" fontId="2" fillId="0" borderId="0" xfId="63" applyNumberFormat="1" applyFont="1" applyFill="1" applyBorder="1" applyAlignment="1">
      <alignment/>
    </xf>
    <xf numFmtId="0" fontId="2" fillId="0" borderId="22" xfId="22" applyFont="1" applyFill="1" applyBorder="1">
      <alignment/>
      <protection/>
    </xf>
    <xf numFmtId="0" fontId="81" fillId="0" borderId="22" xfId="22" applyFont="1" applyFill="1" applyBorder="1">
      <alignment/>
      <protection/>
    </xf>
    <xf numFmtId="49" fontId="78" fillId="0" borderId="22" xfId="22" applyNumberFormat="1" applyFont="1" applyFill="1" applyBorder="1" applyAlignment="1">
      <alignment horizontal="center"/>
      <protection/>
    </xf>
    <xf numFmtId="49" fontId="78" fillId="0" borderId="0" xfId="22" applyNumberFormat="1" applyFont="1" applyFill="1" applyBorder="1" applyAlignment="1">
      <alignment horizontal="center"/>
      <protection/>
    </xf>
    <xf numFmtId="166" fontId="81" fillId="0" borderId="22" xfId="63" applyNumberFormat="1" applyFont="1" applyFill="1" applyBorder="1" applyAlignment="1">
      <alignment/>
    </xf>
    <xf numFmtId="166" fontId="81" fillId="0" borderId="0" xfId="63" applyNumberFormat="1" applyFont="1" applyFill="1" applyBorder="1" applyAlignment="1">
      <alignment/>
    </xf>
    <xf numFmtId="38" fontId="2" fillId="0" borderId="0" xfId="22" applyNumberFormat="1" applyFont="1" applyBorder="1">
      <alignment/>
      <protection/>
    </xf>
    <xf numFmtId="0" fontId="2" fillId="0" borderId="15" xfId="22" applyFont="1" applyFill="1" applyBorder="1">
      <alignment/>
      <protection/>
    </xf>
    <xf numFmtId="0" fontId="81" fillId="0" borderId="15" xfId="22" applyFont="1" applyFill="1" applyBorder="1">
      <alignment/>
      <protection/>
    </xf>
    <xf numFmtId="49" fontId="78" fillId="0" borderId="15" xfId="22" applyNumberFormat="1" applyFont="1" applyFill="1" applyBorder="1" applyAlignment="1">
      <alignment horizontal="center"/>
      <protection/>
    </xf>
    <xf numFmtId="166" fontId="81" fillId="0" borderId="15" xfId="63" applyNumberFormat="1" applyFont="1" applyFill="1" applyBorder="1" applyAlignment="1">
      <alignment/>
    </xf>
    <xf numFmtId="49" fontId="78" fillId="0" borderId="0" xfId="22" applyNumberFormat="1" applyFont="1" applyFill="1" applyAlignment="1">
      <alignment horizontal="center"/>
      <protection/>
    </xf>
    <xf numFmtId="166" fontId="17" fillId="0" borderId="0" xfId="63" applyNumberFormat="1" applyFont="1" applyFill="1" applyAlignment="1">
      <alignment/>
    </xf>
    <xf numFmtId="166" fontId="17" fillId="0" borderId="0" xfId="63" applyNumberFormat="1" applyFont="1" applyFill="1" applyBorder="1" applyAlignment="1">
      <alignment/>
    </xf>
    <xf numFmtId="0" fontId="17" fillId="0" borderId="0" xfId="22" applyFont="1">
      <alignment/>
      <protection/>
    </xf>
    <xf numFmtId="49" fontId="78" fillId="0" borderId="0" xfId="22" applyNumberFormat="1" applyFont="1" applyAlignment="1">
      <alignment horizontal="center"/>
      <protection/>
    </xf>
    <xf numFmtId="49" fontId="78" fillId="0" borderId="0" xfId="22" applyNumberFormat="1" applyFont="1" applyBorder="1" applyAlignment="1">
      <alignment horizontal="center"/>
      <protection/>
    </xf>
    <xf numFmtId="166" fontId="17" fillId="0" borderId="0" xfId="63" applyNumberFormat="1" applyFont="1" applyAlignment="1">
      <alignment/>
    </xf>
    <xf numFmtId="49" fontId="77" fillId="0" borderId="0" xfId="22" applyNumberFormat="1" applyFont="1" applyBorder="1" applyAlignment="1">
      <alignment horizontal="center"/>
      <protection/>
    </xf>
    <xf numFmtId="0" fontId="17" fillId="0" borderId="24" xfId="22" applyFont="1" applyBorder="1">
      <alignment/>
      <protection/>
    </xf>
    <xf numFmtId="49" fontId="78" fillId="0" borderId="24" xfId="22" applyNumberFormat="1" applyFont="1" applyBorder="1" applyAlignment="1">
      <alignment horizontal="center"/>
      <protection/>
    </xf>
    <xf numFmtId="166" fontId="17" fillId="0" borderId="24" xfId="63" applyNumberFormat="1" applyFont="1" applyBorder="1" applyAlignment="1">
      <alignment/>
    </xf>
    <xf numFmtId="0" fontId="17" fillId="0" borderId="0" xfId="22" applyFont="1" applyBorder="1">
      <alignment/>
      <protection/>
    </xf>
    <xf numFmtId="49" fontId="77" fillId="0" borderId="0" xfId="22" applyNumberFormat="1" applyFont="1">
      <alignment/>
      <protection/>
    </xf>
    <xf numFmtId="49" fontId="74" fillId="0" borderId="0" xfId="63" applyNumberFormat="1" applyFont="1" applyAlignment="1">
      <alignment horizontal="left"/>
    </xf>
    <xf numFmtId="0" fontId="17" fillId="0" borderId="15" xfId="22" applyFont="1" applyBorder="1">
      <alignment/>
      <protection/>
    </xf>
    <xf numFmtId="49" fontId="74" fillId="0" borderId="15" xfId="63" applyNumberFormat="1" applyFont="1" applyBorder="1" applyAlignment="1">
      <alignment horizontal="left"/>
    </xf>
    <xf numFmtId="0" fontId="77" fillId="0" borderId="0" xfId="22" applyFont="1">
      <alignment/>
      <protection/>
    </xf>
    <xf numFmtId="0" fontId="58" fillId="0" borderId="0" xfId="22" applyFont="1">
      <alignment/>
      <protection/>
    </xf>
    <xf numFmtId="0" fontId="87" fillId="0" borderId="0" xfId="22" applyFont="1" applyAlignment="1">
      <alignment horizontal="center" wrapText="1"/>
      <protection/>
    </xf>
    <xf numFmtId="0" fontId="87" fillId="0" borderId="0" xfId="22" applyFont="1">
      <alignment/>
      <protection/>
    </xf>
    <xf numFmtId="0" fontId="13" fillId="0" borderId="0" xfId="22" applyFont="1">
      <alignment/>
      <protection/>
    </xf>
    <xf numFmtId="0" fontId="88" fillId="0" borderId="0" xfId="22" applyFont="1">
      <alignment/>
      <protection/>
    </xf>
    <xf numFmtId="0" fontId="62" fillId="0" borderId="18" xfId="123" applyNumberFormat="1" applyFont="1" applyBorder="1" applyAlignment="1" applyProtection="1">
      <alignment horizontal="left"/>
      <protection/>
    </xf>
    <xf numFmtId="0" fontId="17" fillId="0" borderId="0" xfId="22" applyFont="1" applyAlignment="1">
      <alignment horizontal="left"/>
      <protection/>
    </xf>
    <xf numFmtId="0" fontId="67" fillId="0" borderId="0" xfId="123" applyFont="1" applyAlignment="1" applyProtection="1">
      <alignment/>
      <protection/>
    </xf>
    <xf numFmtId="49" fontId="70" fillId="0" borderId="19" xfId="123" applyNumberFormat="1" applyFont="1" applyBorder="1" applyAlignment="1" applyProtection="1">
      <alignment vertical="center" wrapText="1" shrinkToFit="1"/>
      <protection locked="0"/>
    </xf>
    <xf numFmtId="0" fontId="62" fillId="0" borderId="0" xfId="123" applyFont="1" applyBorder="1" applyAlignment="1" applyProtection="1">
      <alignment horizontal="left"/>
      <protection/>
    </xf>
    <xf numFmtId="49" fontId="62" fillId="0" borderId="0" xfId="22" applyNumberFormat="1" applyFont="1">
      <alignment/>
      <protection/>
    </xf>
    <xf numFmtId="0" fontId="2" fillId="0" borderId="0" xfId="22" applyFont="1" applyAlignment="1">
      <alignment horizontal="left"/>
      <protection/>
    </xf>
    <xf numFmtId="0" fontId="70" fillId="0" borderId="18" xfId="123" applyNumberFormat="1" applyFont="1" applyBorder="1" applyAlignment="1" applyProtection="1">
      <alignment horizontal="left"/>
      <protection/>
    </xf>
    <xf numFmtId="49" fontId="70" fillId="8" borderId="0" xfId="123" applyNumberFormat="1" applyFont="1" applyFill="1" applyBorder="1" applyAlignment="1" applyProtection="1">
      <alignment wrapText="1"/>
      <protection/>
    </xf>
    <xf numFmtId="0" fontId="62" fillId="0" borderId="18" xfId="123" applyNumberFormat="1" applyFont="1" applyBorder="1" applyAlignment="1" applyProtection="1">
      <alignment horizontal="left" wrapText="1"/>
      <protection/>
    </xf>
    <xf numFmtId="0" fontId="67" fillId="0" borderId="19" xfId="123" applyNumberFormat="1" applyFont="1" applyFill="1" applyBorder="1" applyAlignment="1" applyProtection="1">
      <alignment horizontal="left"/>
      <protection/>
    </xf>
    <xf numFmtId="0" fontId="67" fillId="0" borderId="19" xfId="123" applyNumberFormat="1" applyFont="1" applyBorder="1" applyAlignment="1" applyProtection="1">
      <alignment horizontal="left"/>
      <protection/>
    </xf>
    <xf numFmtId="193" fontId="67" fillId="0" borderId="0" xfId="123" applyNumberFormat="1" applyFont="1" applyProtection="1">
      <alignment/>
      <protection/>
    </xf>
    <xf numFmtId="0" fontId="67" fillId="0" borderId="0" xfId="123" applyNumberFormat="1" applyFont="1" applyProtection="1">
      <alignment/>
      <protection/>
    </xf>
    <xf numFmtId="193" fontId="67" fillId="0" borderId="0" xfId="123" applyNumberFormat="1" applyFont="1" applyAlignment="1" applyProtection="1">
      <alignment wrapText="1"/>
      <protection/>
    </xf>
    <xf numFmtId="0" fontId="67" fillId="0" borderId="0" xfId="123" applyFont="1" applyProtection="1" quotePrefix="1">
      <alignment/>
      <protection/>
    </xf>
    <xf numFmtId="0" fontId="73" fillId="0" borderId="19" xfId="123" applyNumberFormat="1" applyFont="1" applyBorder="1" applyAlignment="1" applyProtection="1">
      <alignment horizontal="left"/>
      <protection/>
    </xf>
    <xf numFmtId="0" fontId="67" fillId="0" borderId="21" xfId="123" applyNumberFormat="1" applyFont="1" applyBorder="1" applyAlignment="1" applyProtection="1">
      <alignment horizontal="center"/>
      <protection/>
    </xf>
    <xf numFmtId="49" fontId="71" fillId="25" borderId="19" xfId="123" applyNumberFormat="1" applyFont="1" applyFill="1" applyBorder="1" applyAlignment="1" applyProtection="1">
      <alignment wrapText="1"/>
      <protection/>
    </xf>
    <xf numFmtId="0" fontId="67" fillId="0" borderId="19" xfId="123" applyNumberFormat="1" applyFont="1" applyBorder="1" applyAlignment="1" applyProtection="1">
      <alignment vertical="center" wrapText="1" shrinkToFit="1"/>
      <protection locked="0"/>
    </xf>
    <xf numFmtId="0" fontId="67" fillId="0" borderId="19" xfId="123" applyNumberFormat="1" applyFont="1" applyBorder="1" applyAlignment="1" applyProtection="1" quotePrefix="1">
      <alignment horizontal="left"/>
      <protection/>
    </xf>
    <xf numFmtId="0" fontId="67" fillId="0" borderId="19" xfId="123" applyNumberFormat="1" applyFont="1" applyBorder="1" applyAlignment="1" applyProtection="1">
      <alignment horizontal="left" wrapText="1"/>
      <protection/>
    </xf>
    <xf numFmtId="0" fontId="67" fillId="25" borderId="0" xfId="22" applyFont="1" applyFill="1" applyBorder="1">
      <alignment/>
      <protection/>
    </xf>
    <xf numFmtId="0" fontId="17" fillId="0" borderId="0" xfId="22" applyFont="1" applyAlignment="1">
      <alignment/>
      <protection/>
    </xf>
    <xf numFmtId="166" fontId="17" fillId="0" borderId="0" xfId="63" applyNumberFormat="1" applyFont="1" applyAlignment="1">
      <alignment horizontal="left" indent="1"/>
    </xf>
    <xf numFmtId="166" fontId="2" fillId="0" borderId="0" xfId="63" applyNumberFormat="1" applyFont="1" applyAlignment="1">
      <alignment horizontal="left" indent="1"/>
    </xf>
    <xf numFmtId="0" fontId="17" fillId="0" borderId="0" xfId="22" applyFont="1" applyAlignment="1">
      <alignment horizontal="left" indent="1"/>
      <protection/>
    </xf>
    <xf numFmtId="0" fontId="2" fillId="0" borderId="0" xfId="22" applyFont="1" applyAlignment="1">
      <alignment horizontal="left" indent="1"/>
      <protection/>
    </xf>
    <xf numFmtId="166" fontId="17" fillId="0" borderId="0" xfId="63" applyNumberFormat="1" applyFont="1" applyAlignment="1" applyProtection="1">
      <alignment horizontal="left" indent="1"/>
      <protection locked="0"/>
    </xf>
    <xf numFmtId="166" fontId="17" fillId="0" borderId="0" xfId="63" applyNumberFormat="1" applyFont="1" applyAlignment="1" applyProtection="1">
      <alignment horizontal="left"/>
      <protection locked="0"/>
    </xf>
    <xf numFmtId="166" fontId="17" fillId="0" borderId="0" xfId="63" applyNumberFormat="1" applyFont="1" applyBorder="1" applyAlignment="1" applyProtection="1">
      <alignment horizontal="left" indent="1"/>
      <protection locked="0"/>
    </xf>
    <xf numFmtId="166" fontId="2" fillId="0" borderId="0" xfId="63" applyNumberFormat="1" applyFont="1" applyBorder="1" applyAlignment="1" applyProtection="1">
      <alignment horizontal="left" indent="1"/>
      <protection locked="0"/>
    </xf>
    <xf numFmtId="0" fontId="17" fillId="0" borderId="0" xfId="22" applyNumberFormat="1" applyFont="1" applyBorder="1" applyAlignment="1">
      <alignment horizontal="left"/>
      <protection/>
    </xf>
    <xf numFmtId="0" fontId="62" fillId="0" borderId="0" xfId="123" applyFont="1" applyProtection="1">
      <alignment/>
      <protection/>
    </xf>
    <xf numFmtId="49" fontId="62" fillId="0" borderId="0" xfId="123" applyNumberFormat="1" applyFont="1" applyProtection="1">
      <alignment/>
      <protection/>
    </xf>
    <xf numFmtId="0" fontId="62" fillId="0" borderId="0" xfId="123" applyFont="1" applyAlignment="1" applyProtection="1">
      <alignment horizontal="center"/>
      <protection/>
    </xf>
    <xf numFmtId="0" fontId="67" fillId="0" borderId="0" xfId="123" applyFont="1" applyAlignment="1" applyProtection="1">
      <alignment horizontal="center"/>
      <protection/>
    </xf>
    <xf numFmtId="49" fontId="67" fillId="0" borderId="0" xfId="123" applyNumberFormat="1" applyFont="1" applyAlignment="1" applyProtection="1">
      <alignment horizontal="left"/>
      <protection/>
    </xf>
    <xf numFmtId="0" fontId="62" fillId="26" borderId="0" xfId="123" applyFont="1" applyFill="1" applyAlignment="1" applyProtection="1">
      <alignment horizontal="center"/>
      <protection/>
    </xf>
    <xf numFmtId="49" fontId="62" fillId="26" borderId="0" xfId="123" applyNumberFormat="1" applyFont="1" applyFill="1" applyAlignment="1" applyProtection="1">
      <alignment horizontal="center"/>
      <protection/>
    </xf>
    <xf numFmtId="0" fontId="67" fillId="0" borderId="0" xfId="123" applyNumberFormat="1" applyFont="1" applyAlignment="1" applyProtection="1">
      <alignment horizontal="left"/>
      <protection/>
    </xf>
    <xf numFmtId="0" fontId="93" fillId="0" borderId="0" xfId="123" applyFont="1" applyProtection="1">
      <alignment/>
      <protection/>
    </xf>
    <xf numFmtId="0" fontId="2" fillId="0" borderId="0" xfId="22" applyFont="1" applyFill="1">
      <alignment/>
      <protection/>
    </xf>
    <xf numFmtId="166" fontId="2" fillId="0" borderId="0" xfId="63" applyNumberFormat="1" applyFont="1" applyFill="1" applyAlignment="1">
      <alignment/>
    </xf>
    <xf numFmtId="166" fontId="17" fillId="0" borderId="0" xfId="63" applyNumberFormat="1" applyFont="1" applyFill="1" applyAlignment="1">
      <alignment/>
    </xf>
    <xf numFmtId="166" fontId="17" fillId="0" borderId="24" xfId="63" applyNumberFormat="1" applyFont="1" applyFill="1" applyBorder="1" applyAlignment="1">
      <alignment/>
    </xf>
    <xf numFmtId="166" fontId="2" fillId="0" borderId="0" xfId="63" applyNumberFormat="1" applyFont="1" applyFill="1" applyBorder="1" applyAlignment="1">
      <alignment/>
    </xf>
    <xf numFmtId="0" fontId="17" fillId="0" borderId="0" xfId="22" applyFont="1" applyFill="1" applyBorder="1" applyAlignment="1" applyProtection="1">
      <alignment horizontal="center" wrapText="1"/>
      <protection locked="0"/>
    </xf>
    <xf numFmtId="49" fontId="79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22" applyFont="1" applyFill="1" applyBorder="1" applyAlignment="1" applyProtection="1">
      <alignment wrapText="1"/>
      <protection locked="0"/>
    </xf>
    <xf numFmtId="166" fontId="2" fillId="0" borderId="0" xfId="63" applyNumberFormat="1" applyFont="1" applyBorder="1" applyAlignment="1" applyProtection="1">
      <alignment horizontal="center" wrapText="1"/>
      <protection locked="0"/>
    </xf>
    <xf numFmtId="49" fontId="79" fillId="0" borderId="0" xfId="22" applyNumberFormat="1" applyFont="1" applyFill="1" applyBorder="1" applyAlignment="1" applyProtection="1">
      <alignment horizontal="right" vertical="center" wrapText="1"/>
      <protection locked="0"/>
    </xf>
    <xf numFmtId="49" fontId="79" fillId="0" borderId="15" xfId="22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63" applyNumberFormat="1" applyFont="1" applyAlignment="1" applyProtection="1">
      <alignment/>
      <protection/>
    </xf>
    <xf numFmtId="49" fontId="74" fillId="0" borderId="0" xfId="22" applyNumberFormat="1" applyFont="1" applyFill="1" applyBorder="1" applyAlignment="1" applyProtection="1">
      <alignment horizontal="center"/>
      <protection locked="0"/>
    </xf>
    <xf numFmtId="166" fontId="17" fillId="0" borderId="24" xfId="63" applyNumberFormat="1" applyFont="1" applyBorder="1" applyAlignment="1" applyProtection="1">
      <alignment/>
      <protection/>
    </xf>
    <xf numFmtId="166" fontId="17" fillId="0" borderId="24" xfId="63" applyNumberFormat="1" applyFont="1" applyBorder="1" applyAlignment="1" applyProtection="1">
      <alignment horizontal="right"/>
      <protection/>
    </xf>
    <xf numFmtId="166" fontId="17" fillId="0" borderId="0" xfId="22" applyNumberFormat="1" applyFont="1">
      <alignment/>
      <protection/>
    </xf>
    <xf numFmtId="0" fontId="94" fillId="27" borderId="25" xfId="123" applyFont="1" applyFill="1" applyBorder="1" applyAlignment="1" applyProtection="1">
      <alignment horizontal="center"/>
      <protection/>
    </xf>
    <xf numFmtId="0" fontId="94" fillId="27" borderId="26" xfId="123" applyFont="1" applyFill="1" applyBorder="1" applyAlignment="1" applyProtection="1">
      <alignment horizontal="center"/>
      <protection/>
    </xf>
    <xf numFmtId="0" fontId="94" fillId="27" borderId="27" xfId="123" applyFont="1" applyFill="1" applyBorder="1" applyAlignment="1" applyProtection="1">
      <alignment horizontal="center"/>
      <protection/>
    </xf>
    <xf numFmtId="0" fontId="17" fillId="0" borderId="15" xfId="22" applyFont="1" applyFill="1" applyBorder="1" applyAlignment="1" applyProtection="1">
      <alignment horizontal="left"/>
      <protection locked="0"/>
    </xf>
    <xf numFmtId="174" fontId="77" fillId="0" borderId="0" xfId="22" applyNumberFormat="1" applyFont="1" applyFill="1" applyBorder="1" applyAlignment="1" applyProtection="1">
      <alignment horizontal="center" vertical="center" wrapText="1"/>
      <protection locked="0"/>
    </xf>
    <xf numFmtId="49" fontId="77" fillId="0" borderId="0" xfId="22" applyNumberFormat="1" applyFont="1" applyFill="1" applyAlignment="1" applyProtection="1">
      <alignment horizontal="center" vertical="center" wrapText="1"/>
      <protection locked="0"/>
    </xf>
    <xf numFmtId="49" fontId="79" fillId="0" borderId="0" xfId="22" applyNumberFormat="1" applyFont="1" applyFill="1" applyAlignment="1">
      <alignment horizontal="center" vertical="center" wrapText="1"/>
      <protection/>
    </xf>
    <xf numFmtId="49" fontId="79" fillId="0" borderId="0" xfId="22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63" applyNumberFormat="1" applyFont="1" applyBorder="1" applyAlignment="1" applyProtection="1">
      <alignment horizontal="center"/>
      <protection locked="0"/>
    </xf>
    <xf numFmtId="0" fontId="17" fillId="0" borderId="15" xfId="22" applyFont="1" applyFill="1" applyBorder="1" applyAlignment="1">
      <alignment horizontal="left"/>
      <protection/>
    </xf>
    <xf numFmtId="0" fontId="17" fillId="0" borderId="0" xfId="22" applyFont="1" applyFill="1" applyBorder="1" applyAlignment="1">
      <alignment horizontal="center" wrapText="1"/>
      <protection/>
    </xf>
    <xf numFmtId="0" fontId="17" fillId="0" borderId="15" xfId="22" applyFont="1" applyFill="1" applyBorder="1" applyAlignment="1">
      <alignment horizont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NumberFormat="1" applyFont="1" applyAlignment="1">
      <alignment horizontal="left" wrapText="1"/>
      <protection/>
    </xf>
    <xf numFmtId="49" fontId="80" fillId="0" borderId="0" xfId="22" applyNumberFormat="1" applyFont="1" applyAlignment="1">
      <alignment horizontal="left" wrapText="1"/>
      <protection/>
    </xf>
  </cellXfs>
  <cellStyles count="173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,0&#13;&#10;NA&#13;&#10;" xfId="22"/>
    <cellStyle name="0.0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eE­ [0]_INQUIRY ¿μ¾÷AßAø " xfId="48"/>
    <cellStyle name="AeE­_INQUIRY ¿µ¾÷AßAø " xfId="49"/>
    <cellStyle name="args.style" xfId="50"/>
    <cellStyle name="AÞ¸¶ [0]_INQUIRY ¿?¾÷AßAø " xfId="51"/>
    <cellStyle name="AÞ¸¶_INQUIRY ¿?¾÷AßAø " xfId="52"/>
    <cellStyle name="Bad" xfId="53"/>
    <cellStyle name="C?AØ_¿?¾÷CoE² " xfId="54"/>
    <cellStyle name="C￥AØ_¿μ¾÷CoE² " xfId="55"/>
    <cellStyle name="Calc Currency (0)" xfId="56"/>
    <cellStyle name="Calc Percent (0)" xfId="57"/>
    <cellStyle name="Calc Percent (1)" xfId="58"/>
    <cellStyle name="Calculation" xfId="59"/>
    <cellStyle name="category" xfId="60"/>
    <cellStyle name="Centered Heading" xfId="61"/>
    <cellStyle name="Check Cell" xfId="62"/>
    <cellStyle name="Comma" xfId="63"/>
    <cellStyle name="Comma [0]" xfId="64"/>
    <cellStyle name="comma zerodec" xfId="65"/>
    <cellStyle name="Comma0" xfId="66"/>
    <cellStyle name="Copied" xfId="67"/>
    <cellStyle name="COST1" xfId="68"/>
    <cellStyle name="Currency" xfId="69"/>
    <cellStyle name="Currency [0]" xfId="70"/>
    <cellStyle name="Currency0" xfId="71"/>
    <cellStyle name="Currency1" xfId="72"/>
    <cellStyle name="D1CS" xfId="73"/>
    <cellStyle name="D2CS" xfId="74"/>
    <cellStyle name="Dan" xfId="75"/>
    <cellStyle name="Date" xfId="76"/>
    <cellStyle name="Dollar (zero dec)" xfId="77"/>
    <cellStyle name="Enter Currency (0)" xfId="78"/>
    <cellStyle name="Entered" xfId="79"/>
    <cellStyle name="Explanatory Text" xfId="80"/>
    <cellStyle name="Fixed" xfId="81"/>
    <cellStyle name="Followed Hyperlink" xfId="82"/>
    <cellStyle name="Gia tri" xfId="83"/>
    <cellStyle name="Good" xfId="84"/>
    <cellStyle name="Grey" xfId="85"/>
    <cellStyle name="HEADER" xfId="86"/>
    <cellStyle name="Header1" xfId="87"/>
    <cellStyle name="Header2" xfId="88"/>
    <cellStyle name="Heading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Hyperlink" xfId="96"/>
    <cellStyle name="Indent" xfId="97"/>
    <cellStyle name="Input" xfId="98"/>
    <cellStyle name="Input [yellow]" xfId="99"/>
    <cellStyle name="Input Cells" xfId="100"/>
    <cellStyle name="KH.NEO" xfId="101"/>
    <cellStyle name="Link Currency (0)" xfId="102"/>
    <cellStyle name="Linked Cell" xfId="103"/>
    <cellStyle name="Linked Cells" xfId="104"/>
    <cellStyle name="Millares [0]_Well Timing" xfId="105"/>
    <cellStyle name="Millares_Well Timing" xfId="106"/>
    <cellStyle name="Milliers [0]_      " xfId="107"/>
    <cellStyle name="Milliers_      " xfId="108"/>
    <cellStyle name="MO" xfId="109"/>
    <cellStyle name="Model" xfId="110"/>
    <cellStyle name="Mon?aire [0]_      " xfId="111"/>
    <cellStyle name="Mon?aire_      " xfId="112"/>
    <cellStyle name="Moneda [0]_Well Timing" xfId="113"/>
    <cellStyle name="Moneda_Well Timing" xfId="114"/>
    <cellStyle name="Monétaire [0]_AR1194" xfId="115"/>
    <cellStyle name="Monétaire_AR1194" xfId="116"/>
    <cellStyle name="n" xfId="117"/>
    <cellStyle name="NEO" xfId="118"/>
    <cellStyle name="Neutral" xfId="119"/>
    <cellStyle name="New Times Roman" xfId="120"/>
    <cellStyle name="no dec" xfId="121"/>
    <cellStyle name="Normal - Style1" xfId="122"/>
    <cellStyle name="Normal_Lap BCTC da kiem toan moi" xfId="123"/>
    <cellStyle name="Note" xfId="124"/>
    <cellStyle name="Output" xfId="125"/>
    <cellStyle name="per.style" xfId="126"/>
    <cellStyle name="Percent" xfId="127"/>
    <cellStyle name="Percent (0)" xfId="128"/>
    <cellStyle name="Percent [2]" xfId="129"/>
    <cellStyle name="PERCENTAGE" xfId="130"/>
    <cellStyle name="PrePop Currency (0)" xfId="131"/>
    <cellStyle name="pricing" xfId="132"/>
    <cellStyle name="PSChar" xfId="133"/>
    <cellStyle name="RevList" xfId="134"/>
    <cellStyle name="subhead" xfId="135"/>
    <cellStyle name="SubHeading" xfId="136"/>
    <cellStyle name="Subtotal" xfId="137"/>
    <cellStyle name="T" xfId="138"/>
    <cellStyle name="T_Book1" xfId="139"/>
    <cellStyle name="T_dtxl" xfId="140"/>
    <cellStyle name="T_TK_HT" xfId="141"/>
    <cellStyle name="Text Indent A" xfId="142"/>
    <cellStyle name="Text Indent B" xfId="143"/>
    <cellStyle name="th" xfId="144"/>
    <cellStyle name="Tickmark" xfId="145"/>
    <cellStyle name="Tien" xfId="146"/>
    <cellStyle name="Title" xfId="147"/>
    <cellStyle name="Total" xfId="148"/>
    <cellStyle name="viet" xfId="149"/>
    <cellStyle name="viet2" xfId="150"/>
    <cellStyle name="VN new romanNormal" xfId="151"/>
    <cellStyle name="VN time new roman" xfId="152"/>
    <cellStyle name="Warning Text" xfId="153"/>
    <cellStyle name="センター" xfId="154"/>
    <cellStyle name="똿뗦먛귟 [0.00]_PRODUCT DETAIL Q1" xfId="155"/>
    <cellStyle name="똿뗦먛귟_PRODUCT DETAIL Q1" xfId="156"/>
    <cellStyle name="믅됞 [0.00]_PRODUCT DETAIL Q1" xfId="157"/>
    <cellStyle name="믅됞_PRODUCT DETAIL Q1" xfId="158"/>
    <cellStyle name="백분율_95" xfId="159"/>
    <cellStyle name="뷭?_BOOKSHIP" xfId="160"/>
    <cellStyle name="一般" xfId="161"/>
    <cellStyle name="千分位" xfId="162"/>
    <cellStyle name="千分位[0]" xfId="163"/>
    <cellStyle name="千分位_00Q3902REV.1" xfId="164"/>
    <cellStyle name="콤마 [0]_1202" xfId="165"/>
    <cellStyle name="콤마_1202" xfId="166"/>
    <cellStyle name="통화 [0]_1202" xfId="167"/>
    <cellStyle name="통화_1202" xfId="168"/>
    <cellStyle name="표준_(정보부문)월별인원계획" xfId="169"/>
    <cellStyle name="桁区切り [0.00]_laroux" xfId="170"/>
    <cellStyle name="桁区切り_laroux" xfId="171"/>
    <cellStyle name="標準_512" xfId="172"/>
    <cellStyle name="百分比" xfId="173"/>
    <cellStyle name="貨幣" xfId="174"/>
    <cellStyle name="貨幣 [0]" xfId="175"/>
    <cellStyle name="貨幣[0]_BRE" xfId="176"/>
    <cellStyle name="貨幣_00Q3902REV.1" xfId="177"/>
    <cellStyle name="通貨 [0.00]_CODE(CONS)" xfId="178"/>
    <cellStyle name="通貨_CODE(CONS)" xfId="179"/>
    <cellStyle name=" [0.00]_ Att. 1- Cover" xfId="180"/>
    <cellStyle name="_ Att. 1- Cover" xfId="181"/>
    <cellStyle name="?_ Att. 1- Cover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91425" y="617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5</a:t>
          </a:r>
        </a:p>
      </xdr:txBody>
    </xdr:sp>
    <xdr:clientData/>
  </xdr:twoCellAnchor>
  <xdr:twoCellAnchor>
    <xdr:from>
      <xdr:col>0</xdr:col>
      <xdr:colOff>38100</xdr:colOff>
      <xdr:row>23</xdr:row>
      <xdr:rowOff>152400</xdr:rowOff>
    </xdr:from>
    <xdr:to>
      <xdr:col>0</xdr:col>
      <xdr:colOff>1781175</xdr:colOff>
      <xdr:row>23</xdr:row>
      <xdr:rowOff>152400</xdr:rowOff>
    </xdr:to>
    <xdr:sp>
      <xdr:nvSpPr>
        <xdr:cNvPr id="2" name="Line 4"/>
        <xdr:cNvSpPr>
          <a:spLocks/>
        </xdr:cNvSpPr>
      </xdr:nvSpPr>
      <xdr:spPr>
        <a:xfrm>
          <a:off x="38100" y="39624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180975</xdr:colOff>
      <xdr:row>23</xdr:row>
      <xdr:rowOff>152400</xdr:rowOff>
    </xdr:from>
    <xdr:to>
      <xdr:col>2</xdr:col>
      <xdr:colOff>28575</xdr:colOff>
      <xdr:row>23</xdr:row>
      <xdr:rowOff>152400</xdr:rowOff>
    </xdr:to>
    <xdr:sp>
      <xdr:nvSpPr>
        <xdr:cNvPr id="3" name="Line 5"/>
        <xdr:cNvSpPr>
          <a:spLocks/>
        </xdr:cNvSpPr>
      </xdr:nvSpPr>
      <xdr:spPr>
        <a:xfrm>
          <a:off x="2190750" y="3962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152400</xdr:rowOff>
    </xdr:from>
    <xdr:to>
      <xdr:col>5</xdr:col>
      <xdr:colOff>428625</xdr:colOff>
      <xdr:row>23</xdr:row>
      <xdr:rowOff>152400</xdr:rowOff>
    </xdr:to>
    <xdr:sp>
      <xdr:nvSpPr>
        <xdr:cNvPr id="4" name="Line 6"/>
        <xdr:cNvSpPr>
          <a:spLocks/>
        </xdr:cNvSpPr>
      </xdr:nvSpPr>
      <xdr:spPr>
        <a:xfrm>
          <a:off x="4743450" y="3962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0</xdr:rowOff>
    </xdr:from>
    <xdr:to>
      <xdr:col>1</xdr:col>
      <xdr:colOff>1543050</xdr:colOff>
      <xdr:row>32</xdr:row>
      <xdr:rowOff>0</xdr:rowOff>
    </xdr:to>
    <xdr:sp>
      <xdr:nvSpPr>
        <xdr:cNvPr id="1" name="Line 11"/>
        <xdr:cNvSpPr>
          <a:spLocks/>
        </xdr:cNvSpPr>
      </xdr:nvSpPr>
      <xdr:spPr>
        <a:xfrm>
          <a:off x="76200" y="58293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0</xdr:rowOff>
    </xdr:from>
    <xdr:to>
      <xdr:col>3</xdr:col>
      <xdr:colOff>381000</xdr:colOff>
      <xdr:row>32</xdr:row>
      <xdr:rowOff>0</xdr:rowOff>
    </xdr:to>
    <xdr:sp>
      <xdr:nvSpPr>
        <xdr:cNvPr id="2" name="Line 12"/>
        <xdr:cNvSpPr>
          <a:spLocks/>
        </xdr:cNvSpPr>
      </xdr:nvSpPr>
      <xdr:spPr>
        <a:xfrm>
          <a:off x="2228850" y="5829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0</xdr:rowOff>
    </xdr:from>
    <xdr:to>
      <xdr:col>11</xdr:col>
      <xdr:colOff>438150</xdr:colOff>
      <xdr:row>32</xdr:row>
      <xdr:rowOff>0</xdr:rowOff>
    </xdr:to>
    <xdr:sp>
      <xdr:nvSpPr>
        <xdr:cNvPr id="3" name="Line 13"/>
        <xdr:cNvSpPr>
          <a:spLocks/>
        </xdr:cNvSpPr>
      </xdr:nvSpPr>
      <xdr:spPr>
        <a:xfrm>
          <a:off x="8743950" y="5829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9675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5</a:t>
          </a:r>
        </a:p>
      </xdr:txBody>
    </xdr:sp>
    <xdr:clientData/>
  </xdr:twoCellAnchor>
  <xdr:twoCellAnchor>
    <xdr:from>
      <xdr:col>5</xdr:col>
      <xdr:colOff>1114425</xdr:colOff>
      <xdr:row>49</xdr:row>
      <xdr:rowOff>0</xdr:rowOff>
    </xdr:from>
    <xdr:to>
      <xdr:col>5</xdr:col>
      <xdr:colOff>638175</xdr:colOff>
      <xdr:row>49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76975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9</a:t>
          </a:r>
        </a:p>
      </xdr:txBody>
    </xdr:sp>
    <xdr:clientData/>
  </xdr:twoCellAnchor>
  <xdr:twoCellAnchor>
    <xdr:from>
      <xdr:col>0</xdr:col>
      <xdr:colOff>47625</xdr:colOff>
      <xdr:row>48</xdr:row>
      <xdr:rowOff>171450</xdr:rowOff>
    </xdr:from>
    <xdr:to>
      <xdr:col>1</xdr:col>
      <xdr:colOff>1524000</xdr:colOff>
      <xdr:row>48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7625" y="85344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171450</xdr:rowOff>
    </xdr:from>
    <xdr:to>
      <xdr:col>3</xdr:col>
      <xdr:colOff>9525</xdr:colOff>
      <xdr:row>48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438400" y="85344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152400</xdr:colOff>
      <xdr:row>48</xdr:row>
      <xdr:rowOff>171450</xdr:rowOff>
    </xdr:from>
    <xdr:to>
      <xdr:col>7</xdr:col>
      <xdr:colOff>581025</xdr:colOff>
      <xdr:row>48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5314950" y="85344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F39"/>
  <sheetViews>
    <sheetView zoomScale="115" zoomScaleNormal="115" zoomScalePageLayoutView="0" workbookViewId="0" topLeftCell="A13">
      <selection activeCell="B22" sqref="B22"/>
    </sheetView>
  </sheetViews>
  <sheetFormatPr defaultColWidth="8" defaultRowHeight="15"/>
  <cols>
    <col min="1" max="1" width="19.09765625" style="3" customWidth="1"/>
    <col min="2" max="2" width="33.8984375" style="6" customWidth="1"/>
    <col min="3" max="3" width="18.19921875" style="6" customWidth="1"/>
    <col min="4" max="4" width="36.09765625" style="6" customWidth="1"/>
    <col min="5" max="5" width="8.8984375" style="3" bestFit="1" customWidth="1"/>
    <col min="6" max="6" width="12.19921875" style="3" bestFit="1" customWidth="1"/>
    <col min="7" max="16384" width="8" style="3" customWidth="1"/>
  </cols>
  <sheetData>
    <row r="1" ht="14.25"/>
    <row r="2" spans="1:4" ht="18">
      <c r="A2" s="302" t="s">
        <v>35</v>
      </c>
      <c r="B2" s="303"/>
      <c r="C2" s="303"/>
      <c r="D2" s="304"/>
    </row>
    <row r="3" spans="1:3" ht="15">
      <c r="A3" s="4"/>
      <c r="B3" s="5"/>
      <c r="C3" s="5"/>
    </row>
    <row r="4" spans="1:3" ht="15">
      <c r="A4" s="4"/>
      <c r="B4" s="7" t="s">
        <v>36</v>
      </c>
      <c r="C4" s="8" t="s">
        <v>27</v>
      </c>
    </row>
    <row r="5" spans="1:3" ht="15">
      <c r="A5" s="4"/>
      <c r="B5" s="9" t="s">
        <v>37</v>
      </c>
      <c r="C5" s="10" t="s">
        <v>38</v>
      </c>
    </row>
    <row r="6" ht="14.25">
      <c r="C6" s="11"/>
    </row>
    <row r="7" spans="1:4" ht="15">
      <c r="A7" s="12" t="s">
        <v>39</v>
      </c>
      <c r="B7" s="13"/>
      <c r="C7" s="14" t="s">
        <v>260</v>
      </c>
      <c r="D7" s="15">
        <f>B7</f>
        <v>0</v>
      </c>
    </row>
    <row r="8" spans="1:4" ht="30">
      <c r="A8" s="248" t="s">
        <v>28</v>
      </c>
      <c r="B8" s="252" t="s">
        <v>6</v>
      </c>
      <c r="C8" s="18" t="s">
        <v>21</v>
      </c>
      <c r="D8" s="247" t="str">
        <f>B8</f>
        <v>CÔNG TY CỔ PHẦN THUỐC SÁT TRÙNG CẦN THƠ</v>
      </c>
    </row>
    <row r="9" spans="1:4" ht="15" customHeight="1">
      <c r="A9" s="16" t="s">
        <v>40</v>
      </c>
      <c r="B9" s="17" t="s">
        <v>66</v>
      </c>
      <c r="C9" s="18" t="s">
        <v>23</v>
      </c>
      <c r="D9" s="247" t="str">
        <f>B9</f>
        <v>CP</v>
      </c>
    </row>
    <row r="10" spans="1:4" ht="15">
      <c r="A10" s="16" t="s">
        <v>41</v>
      </c>
      <c r="B10" s="262" t="s">
        <v>155</v>
      </c>
      <c r="C10" s="18" t="s">
        <v>22</v>
      </c>
      <c r="D10" s="263" t="str">
        <f>IF(B10="Báo cáo tài chính","financial statements",IF(B10="Báo cáo tài chính riêng","separated financial statements","consolidated financial statements"))</f>
        <v>financial statements</v>
      </c>
    </row>
    <row r="11" spans="1:6" ht="15">
      <c r="A11" s="16" t="s">
        <v>71</v>
      </c>
      <c r="B11" s="19" t="str">
        <f>CONCATENATE("ngày ",LEFT(B24,2)," tháng ",MID(B24,4,2)," năm ",RIGHT(B24,4))</f>
        <v>ngày 30 tháng 06 năm 2013</v>
      </c>
      <c r="C11" s="18" t="s">
        <v>24</v>
      </c>
      <c r="D11" s="264" t="e">
        <f>CONCATENATE("As of ",TEXT(VALUE(B24),"mmmm dd, yyyy"))</f>
        <v>#VALUE!</v>
      </c>
      <c r="E11" s="257"/>
      <c r="F11" s="258"/>
    </row>
    <row r="12" spans="1:5" s="23" customFormat="1" ht="32.25" customHeight="1">
      <c r="A12" s="21" t="s">
        <v>112</v>
      </c>
      <c r="B12" s="22" t="str">
        <f>IF(A12="Năm tài chính",CONCATENATE("năm tài chính kết thúc vào ngày ",B24),CONCATENATE("giai đoạn tài chính bắt đầu từ ngày ",B22," đến ngày ",B24))</f>
        <v>năm tài chính kết thúc vào ngày 30/06/2013</v>
      </c>
      <c r="C12" s="253" t="str">
        <f>IF(A12="Năm tài chính","the fiscal year","the financial period")</f>
        <v>the fiscal year</v>
      </c>
      <c r="D12" s="265" t="str">
        <f>IF(A12="Năm tài chính",CONCATENATE("the fiscal year ended as at ",B24),CONCATENATE("the financial period from ",B22," to ",B24))</f>
        <v>the fiscal year ended as at 30/06/2013</v>
      </c>
      <c r="E12" s="246"/>
    </row>
    <row r="13" spans="1:4" ht="15">
      <c r="A13" s="24"/>
      <c r="B13" s="20"/>
      <c r="C13" s="25"/>
      <c r="D13" s="26"/>
    </row>
    <row r="14" spans="1:6" ht="15">
      <c r="A14" s="16" t="s">
        <v>137</v>
      </c>
      <c r="B14" s="254" t="s">
        <v>251</v>
      </c>
      <c r="C14" s="18"/>
      <c r="D14" s="255" t="str">
        <f>IF(B9="CP","Board of Management",IF(B9="TNHH","Board of Management",IF(B9="TNHH-koHDTV","Chairman",CONCATENATE("Board of ",C17))))</f>
        <v>Board of Management</v>
      </c>
      <c r="E14" s="3" t="str">
        <f>IF(B14="Hội đồng quản trị","HỘI ĐỒNG QUẢN TRỊ",IF(B14="Hội đồng thành viên","HỘI ĐỒNG THÀNH VIÊN",IF(B14="Chủ tịch công ty","CHỦ TỊCH CÔNG TY",IF(B14="Ban Tổng Giám đốc","BAN TỔNG GIÁM ĐỐC","BAN GIÁM ĐỐC"))))</f>
        <v>HỘI ĐỒNG THÀNH VIÊN</v>
      </c>
      <c r="F14" s="259"/>
    </row>
    <row r="15" spans="1:4" ht="15">
      <c r="A15" s="16" t="s">
        <v>72</v>
      </c>
      <c r="B15" s="266" t="s">
        <v>197</v>
      </c>
      <c r="C15" s="18"/>
      <c r="D15" s="263" t="str">
        <f>IF(B15="Ban kiểm soát","Board of Controllers",IF(B15="Kiểm soát viên","Controller",""))</f>
        <v>Board of Controllers</v>
      </c>
    </row>
    <row r="16" spans="1:6" ht="15">
      <c r="A16" s="16"/>
      <c r="B16" s="26"/>
      <c r="C16" s="18"/>
      <c r="D16" s="26"/>
      <c r="F16" s="256"/>
    </row>
    <row r="17" spans="1:4" ht="15">
      <c r="A17" s="21" t="s">
        <v>252</v>
      </c>
      <c r="B17" s="27" t="s">
        <v>7</v>
      </c>
      <c r="C17" s="251" t="str">
        <f>IF(A17="Tổng Giám đốc","General Director","Director")</f>
        <v>Director</v>
      </c>
      <c r="D17" s="28" t="str">
        <f>B17</f>
        <v>Nguyễn Văn Trung</v>
      </c>
    </row>
    <row r="18" spans="1:4" ht="15">
      <c r="A18" s="16" t="s">
        <v>73</v>
      </c>
      <c r="B18" s="29" t="s">
        <v>153</v>
      </c>
      <c r="C18" s="18" t="s">
        <v>25</v>
      </c>
      <c r="D18" s="28" t="str">
        <f>B18</f>
        <v>Quách Thị Thúy</v>
      </c>
    </row>
    <row r="19" spans="1:4" ht="15">
      <c r="A19" s="16" t="s">
        <v>74</v>
      </c>
      <c r="B19" s="27" t="s">
        <v>8</v>
      </c>
      <c r="C19" s="18" t="s">
        <v>26</v>
      </c>
      <c r="D19" s="28" t="str">
        <f>B19</f>
        <v>Nguyễn Duy Linh</v>
      </c>
    </row>
    <row r="20" spans="1:4" ht="15">
      <c r="A20" s="30"/>
      <c r="B20" s="31"/>
      <c r="C20" s="18"/>
      <c r="D20" s="32"/>
    </row>
    <row r="21" spans="1:4" ht="15">
      <c r="A21" s="16" t="s">
        <v>75</v>
      </c>
      <c r="B21" s="33" t="str">
        <f>IF(AND(LEFT(B22,5)="01/01",LEFT(B24,5)="31/12"),"Số đầu năm",B22)</f>
        <v>01/01/2013</v>
      </c>
      <c r="C21" s="18"/>
      <c r="D21" s="33" t="str">
        <f>IF(AND(LEFT(D22,5)="01/01",LEFT(D24,5)="31/12"),"Opening balance",D22)</f>
        <v>01/01/2013</v>
      </c>
    </row>
    <row r="22" spans="1:4" ht="15">
      <c r="A22" s="34" t="s">
        <v>76</v>
      </c>
      <c r="B22" s="35" t="s">
        <v>196</v>
      </c>
      <c r="C22" s="18"/>
      <c r="D22" s="28" t="str">
        <f>+B22</f>
        <v>01/01/2013</v>
      </c>
    </row>
    <row r="23" spans="1:4" ht="15">
      <c r="A23" s="16" t="s">
        <v>77</v>
      </c>
      <c r="B23" s="33" t="str">
        <f>IF(B21="Số đầu năm","Số cuối năm",B24)</f>
        <v>30/06/2013</v>
      </c>
      <c r="C23" s="18"/>
      <c r="D23" s="33" t="str">
        <f>IF(D21="Opening balance","Closing balance",D24)</f>
        <v>30/06/2013</v>
      </c>
    </row>
    <row r="24" spans="1:4" ht="15">
      <c r="A24" s="34" t="s">
        <v>76</v>
      </c>
      <c r="B24" s="35" t="s">
        <v>3</v>
      </c>
      <c r="C24" s="18"/>
      <c r="D24" s="28" t="str">
        <f>+B24</f>
        <v>30/06/2013</v>
      </c>
    </row>
    <row r="25" spans="1:4" ht="15">
      <c r="A25" s="34"/>
      <c r="B25" s="31"/>
      <c r="C25" s="18"/>
      <c r="D25" s="28"/>
    </row>
    <row r="26" spans="1:4" ht="15">
      <c r="A26" s="16" t="s">
        <v>113</v>
      </c>
      <c r="B26" s="35" t="s">
        <v>135</v>
      </c>
      <c r="C26" s="18"/>
      <c r="D26" s="28" t="s">
        <v>268</v>
      </c>
    </row>
    <row r="27" spans="1:4" ht="15">
      <c r="A27" s="16" t="s">
        <v>114</v>
      </c>
      <c r="B27" s="35" t="s">
        <v>134</v>
      </c>
      <c r="C27" s="18"/>
      <c r="D27" s="28" t="s">
        <v>70</v>
      </c>
    </row>
    <row r="28" spans="1:4" ht="15">
      <c r="A28" s="16"/>
      <c r="B28" s="36"/>
      <c r="C28" s="18"/>
      <c r="D28" s="28"/>
    </row>
    <row r="29" spans="1:4" ht="15">
      <c r="A29" s="16" t="s">
        <v>115</v>
      </c>
      <c r="B29" s="37" t="s">
        <v>154</v>
      </c>
      <c r="C29" s="244"/>
      <c r="D29" s="260" t="e">
        <f>CONCATENATE(LEFT(B29,FIND(",",B29))," ",TEXT(VALUE(B24),"mmmm dd, yyyy"))</f>
        <v>#VALUE!</v>
      </c>
    </row>
    <row r="30" spans="1:4" ht="15">
      <c r="A30" s="38"/>
      <c r="B30" s="39"/>
      <c r="C30" s="40"/>
      <c r="D30" s="261"/>
    </row>
    <row r="33" spans="1:4" s="277" customFormat="1" ht="15">
      <c r="A33" s="285" t="s">
        <v>158</v>
      </c>
      <c r="B33" s="278"/>
      <c r="C33" s="278"/>
      <c r="D33" s="278"/>
    </row>
    <row r="34" spans="1:4" s="279" customFormat="1" ht="15">
      <c r="A34" s="282" t="s">
        <v>159</v>
      </c>
      <c r="B34" s="283" t="s">
        <v>92</v>
      </c>
      <c r="C34" s="283" t="s">
        <v>2</v>
      </c>
      <c r="D34" s="283" t="s">
        <v>95</v>
      </c>
    </row>
    <row r="35" spans="1:3" ht="14.25">
      <c r="A35" s="280" t="s">
        <v>90</v>
      </c>
      <c r="B35" s="281" t="s">
        <v>156</v>
      </c>
      <c r="C35" s="281" t="str">
        <f>B37</f>
        <v>Đặng Thị Thiên Nga</v>
      </c>
    </row>
    <row r="36" spans="1:3" ht="14.25">
      <c r="A36" s="280" t="s">
        <v>91</v>
      </c>
      <c r="B36" s="281" t="s">
        <v>156</v>
      </c>
      <c r="C36" s="281" t="str">
        <f>B38</f>
        <v>Đặng Thị Thiên Nga</v>
      </c>
    </row>
    <row r="37" spans="1:3" ht="14.25">
      <c r="A37" s="280" t="s">
        <v>255</v>
      </c>
      <c r="B37" s="281" t="s">
        <v>1</v>
      </c>
      <c r="C37" s="284" t="s">
        <v>157</v>
      </c>
    </row>
    <row r="38" spans="1:3" ht="14.25">
      <c r="A38" s="280" t="s">
        <v>93</v>
      </c>
      <c r="B38" s="281" t="s">
        <v>1</v>
      </c>
      <c r="C38" s="284" t="s">
        <v>157</v>
      </c>
    </row>
    <row r="39" spans="1:3" ht="14.25">
      <c r="A39" s="280" t="s">
        <v>94</v>
      </c>
      <c r="B39" s="281" t="s">
        <v>156</v>
      </c>
      <c r="C39" s="284" t="s">
        <v>157</v>
      </c>
    </row>
  </sheetData>
  <sheetProtection formatCells="0" formatColumns="0" formatRows="0"/>
  <mergeCells count="1">
    <mergeCell ref="A2:D2"/>
  </mergeCells>
  <dataValidations count="13">
    <dataValidation type="list" allowBlank="1" showInputMessage="1" showErrorMessage="1" sqref="B35:B39">
      <formula1>"Nguyễn Quang Nhơn, Đặng Thị Thiên Nga"</formula1>
    </dataValidation>
    <dataValidation allowBlank="1" showInputMessage="1" showErrorMessage="1" prompt="Nhập từ ngày: &#10;01/01/20xx" sqref="B22"/>
    <dataValidation allowBlank="1" showInputMessage="1" showErrorMessage="1" prompt="Nhập đến ngày:&#10;31/12/20xx" sqref="B24"/>
    <dataValidation type="list" allowBlank="1" showInputMessage="1" showErrorMessage="1" prompt="Click để chọn chức vụ Giám đốc/Tổng giám đốc" sqref="A17">
      <formula1>"Giám đốc, Tổng Giám đốc"</formula1>
    </dataValidation>
    <dataValidation type="list" allowBlank="1" showInputMessage="1" showErrorMessage="1" sqref="B15">
      <formula1>"Ban kiểm soát,Kiểm soát viên,    "</formula1>
    </dataValidation>
    <dataValidation allowBlank="1" showInputMessage="1" showErrorMessage="1" prompt="Nhap ten khach hang" sqref="D7:D10"/>
    <dataValidation allowBlank="1" showInputMessage="1" showErrorMessage="1" prompt="Nhập tên khách hàng bang chu thuong" errorTitle="Hey, Wrong Entry !" error="Your entry is invalid. Please choose by click on combo box....!!!" sqref="B7:B8"/>
    <dataValidation type="list" allowBlank="1" showInputMessage="1" showErrorMessage="1" prompt="Click để chọn loại hình DN của khách hàng" errorTitle="Hey, Wrong Entry !" error="Your entry is invalid. Please choose by click on combo box....!!!" sqref="B9">
      <formula1>"CP, TNHH, TNHH-koHDTV,DN khac"</formula1>
    </dataValidation>
    <dataValidation allowBlank="1" showInputMessage="1" showErrorMessage="1" prompt="Nhap: &#10;&quot;Tai ngay... thang .... nam....&quot;" sqref="B11"/>
    <dataValidation allowBlank="1" showInputMessage="1" showErrorMessage="1" prompt="Nhap: &quot;Cho giai doan/nam tai chinh tu ... den...&quot;" sqref="B12"/>
    <dataValidation type="list" allowBlank="1" showInputMessage="1" showErrorMessage="1" prompt="Click để chọn năm tài chính/giai đoạn tài chính" sqref="A12">
      <formula1>"Năm tài chính,Giai đoạn tài chính"</formula1>
    </dataValidation>
    <dataValidation type="list" allowBlank="1" showInputMessage="1" showErrorMessage="1" prompt="Lick để chọn loại BCTC/riêng/hợp nhất" errorTitle="Hey, Wrong Entry !" error="Your entry is invalid. Please choose by click on combo box....!!!" sqref="B10">
      <formula1>"Báo cáo tài chính,Báo cáo tài chính riêng,Báo cáo tài chính hợp nhất"</formula1>
    </dataValidation>
    <dataValidation type="list" allowBlank="1" showInputMessage="1" showErrorMessage="1" sqref="B14">
      <formula1>"Hội đồng quản trị,Hội đồng thành viên,Chủ tịch công ty,Ban Tổng Giám đốc,Ban Giám đốc"</formula1>
    </dataValidation>
  </dataValidations>
  <printOptions/>
  <pageMargins left="0.5" right="0.25" top="0.8" bottom="0.5" header="0.25" footer="0.25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16:H23"/>
  <sheetViews>
    <sheetView tabSelected="1" zoomScalePageLayoutView="0" workbookViewId="0" topLeftCell="A1">
      <selection activeCell="A1" sqref="A1:A2"/>
    </sheetView>
  </sheetViews>
  <sheetFormatPr defaultColWidth="8.796875" defaultRowHeight="15"/>
  <cols>
    <col min="1" max="1" width="9" style="242" customWidth="1"/>
    <col min="2" max="2" width="10.19921875" style="242" customWidth="1"/>
    <col min="3" max="3" width="6" style="242" customWidth="1"/>
    <col min="4" max="6" width="9" style="242" customWidth="1"/>
    <col min="7" max="7" width="4.3984375" style="242" customWidth="1"/>
    <col min="8" max="8" width="5.19921875" style="242" customWidth="1"/>
    <col min="9" max="9" width="9" style="242" customWidth="1"/>
    <col min="10" max="10" width="6.59765625" style="242" customWidth="1"/>
    <col min="11" max="16384" width="9" style="242" customWidth="1"/>
  </cols>
  <sheetData>
    <row r="16" spans="3:8" s="241" customFormat="1" ht="23.25" customHeight="1">
      <c r="C16" s="316" t="str">
        <f>Info!B8</f>
        <v>CÔNG TY CỔ PHẦN THUỐC SÁT TRÙNG CẦN THƠ</v>
      </c>
      <c r="D16" s="316"/>
      <c r="E16" s="316"/>
      <c r="F16" s="316"/>
      <c r="G16" s="316"/>
      <c r="H16" s="240"/>
    </row>
    <row r="17" spans="3:8" s="241" customFormat="1" ht="23.25">
      <c r="C17" s="316"/>
      <c r="D17" s="316"/>
      <c r="E17" s="316"/>
      <c r="F17" s="316"/>
      <c r="G17" s="316"/>
      <c r="H17" s="240"/>
    </row>
    <row r="21" spans="3:8" s="243" customFormat="1" ht="25.5" customHeight="1">
      <c r="C21" s="315" t="str">
        <f>CONCATENATE(Info!B10," đã kiểm toán")</f>
        <v>Báo cáo tài chính đã kiểm toán</v>
      </c>
      <c r="D21" s="315"/>
      <c r="E21" s="315"/>
      <c r="F21" s="315"/>
      <c r="G21" s="315"/>
      <c r="H21" s="315"/>
    </row>
    <row r="22" spans="3:8" ht="16.5" customHeight="1">
      <c r="C22" s="314" t="str">
        <f>CONCATENATE(UPPER(LEFT(Info!B12,1)),RIGHT(Info!B12,LEN(Info!B12)-1))</f>
        <v>Năm tài chính kết thúc vào ngày 30/06/2013</v>
      </c>
      <c r="D22" s="314"/>
      <c r="E22" s="314"/>
      <c r="F22" s="314"/>
      <c r="G22" s="314"/>
      <c r="H22" s="314"/>
    </row>
    <row r="23" spans="3:8" ht="15">
      <c r="C23" s="314"/>
      <c r="D23" s="314"/>
      <c r="E23" s="314"/>
      <c r="F23" s="314"/>
      <c r="G23" s="314"/>
      <c r="H23" s="314"/>
    </row>
  </sheetData>
  <sheetProtection/>
  <mergeCells count="3">
    <mergeCell ref="C22:H23"/>
    <mergeCell ref="C21:H21"/>
    <mergeCell ref="C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74"/>
  <sheetViews>
    <sheetView zoomScale="130" zoomScaleNormal="130" zoomScalePageLayoutView="0" workbookViewId="0" topLeftCell="A1">
      <selection activeCell="M7" sqref="M7"/>
    </sheetView>
  </sheetViews>
  <sheetFormatPr defaultColWidth="8.796875" defaultRowHeight="15"/>
  <cols>
    <col min="1" max="1" width="2.8984375" style="42" customWidth="1"/>
    <col min="2" max="2" width="34.8984375" style="42" customWidth="1"/>
    <col min="3" max="3" width="5.19921875" style="43" bestFit="1" customWidth="1"/>
    <col min="4" max="4" width="6" style="44" customWidth="1"/>
    <col min="5" max="5" width="15.8984375" style="42" bestFit="1" customWidth="1"/>
    <col min="6" max="6" width="2.8984375" style="42" customWidth="1"/>
    <col min="7" max="7" width="15.8984375" style="42" bestFit="1" customWidth="1"/>
    <col min="8" max="16384" width="9" style="46" customWidth="1"/>
  </cols>
  <sheetData>
    <row r="1" spans="1:7" ht="15">
      <c r="A1" s="249" t="s">
        <v>6</v>
      </c>
      <c r="E1" s="45"/>
      <c r="G1" s="45" t="s">
        <v>247</v>
      </c>
    </row>
    <row r="2" ht="18">
      <c r="A2" s="47" t="s">
        <v>279</v>
      </c>
    </row>
    <row r="3" spans="1:7" ht="14.25">
      <c r="A3" s="48" t="s">
        <v>280</v>
      </c>
      <c r="B3" s="49"/>
      <c r="C3" s="50"/>
      <c r="D3" s="51"/>
      <c r="E3" s="52"/>
      <c r="F3" s="49"/>
      <c r="G3" s="52"/>
    </row>
    <row r="4" spans="1:7" ht="12.75">
      <c r="A4" s="53"/>
      <c r="B4" s="54"/>
      <c r="C4" s="55"/>
      <c r="D4" s="56"/>
      <c r="E4" s="57"/>
      <c r="F4" s="46"/>
      <c r="G4" s="57" t="s">
        <v>248</v>
      </c>
    </row>
    <row r="5" spans="1:7" ht="9.75" customHeight="1">
      <c r="A5" s="58"/>
      <c r="B5" s="59"/>
      <c r="C5" s="60"/>
      <c r="D5" s="306" t="s">
        <v>249</v>
      </c>
      <c r="E5" s="61"/>
      <c r="F5" s="46"/>
      <c r="G5" s="61"/>
    </row>
    <row r="6" spans="1:7" ht="12.75">
      <c r="A6" s="305" t="s">
        <v>262</v>
      </c>
      <c r="B6" s="305"/>
      <c r="C6" s="62" t="s">
        <v>263</v>
      </c>
      <c r="D6" s="306"/>
      <c r="E6" s="63" t="s">
        <v>3</v>
      </c>
      <c r="F6" s="64"/>
      <c r="G6" s="63" t="s">
        <v>196</v>
      </c>
    </row>
    <row r="7" spans="1:7" ht="7.5" customHeight="1">
      <c r="A7" s="65"/>
      <c r="B7" s="65"/>
      <c r="C7" s="66"/>
      <c r="D7" s="67"/>
      <c r="E7" s="64"/>
      <c r="F7" s="64"/>
      <c r="G7" s="64"/>
    </row>
    <row r="8" spans="1:7" ht="14.25" customHeight="1">
      <c r="A8" s="68" t="s">
        <v>264</v>
      </c>
      <c r="B8" s="68"/>
      <c r="C8" s="69">
        <v>100</v>
      </c>
      <c r="D8" s="70"/>
      <c r="E8" s="71">
        <v>89557597717</v>
      </c>
      <c r="F8" s="72"/>
      <c r="G8" s="71">
        <v>97152468208</v>
      </c>
    </row>
    <row r="9" spans="1:7" s="114" customFormat="1" ht="14.25" customHeight="1">
      <c r="A9" s="73" t="s">
        <v>265</v>
      </c>
      <c r="B9" s="73"/>
      <c r="C9" s="74">
        <v>110</v>
      </c>
      <c r="D9" s="70" t="s">
        <v>281</v>
      </c>
      <c r="E9" s="75">
        <v>8504906359</v>
      </c>
      <c r="F9" s="76"/>
      <c r="G9" s="75">
        <v>25261282335</v>
      </c>
    </row>
    <row r="10" spans="1:7" ht="14.25" customHeight="1">
      <c r="A10" s="54"/>
      <c r="B10" s="54" t="s">
        <v>266</v>
      </c>
      <c r="C10" s="55">
        <v>111</v>
      </c>
      <c r="D10" s="70"/>
      <c r="E10" s="77">
        <v>2391156359</v>
      </c>
      <c r="F10" s="77"/>
      <c r="G10" s="77">
        <v>1796487814</v>
      </c>
    </row>
    <row r="11" spans="1:7" ht="14.25" customHeight="1">
      <c r="A11" s="78"/>
      <c r="B11" s="78" t="s">
        <v>267</v>
      </c>
      <c r="C11" s="79">
        <v>112</v>
      </c>
      <c r="D11" s="70"/>
      <c r="E11" s="80">
        <v>6113750000</v>
      </c>
      <c r="F11" s="77"/>
      <c r="G11" s="80">
        <v>23464794521</v>
      </c>
    </row>
    <row r="12" spans="1:7" ht="14.25" customHeight="1">
      <c r="A12" s="73" t="s">
        <v>49</v>
      </c>
      <c r="B12" s="73"/>
      <c r="C12" s="74">
        <v>120</v>
      </c>
      <c r="D12" s="70"/>
      <c r="E12" s="75">
        <v>0</v>
      </c>
      <c r="F12" s="76"/>
      <c r="G12" s="75">
        <v>0</v>
      </c>
    </row>
    <row r="13" spans="1:7" ht="14.25" customHeight="1">
      <c r="A13" s="53"/>
      <c r="B13" s="54" t="s">
        <v>50</v>
      </c>
      <c r="C13" s="55">
        <v>121</v>
      </c>
      <c r="D13" s="70"/>
      <c r="E13" s="77">
        <v>0</v>
      </c>
      <c r="F13" s="77"/>
      <c r="G13" s="77">
        <v>0</v>
      </c>
    </row>
    <row r="14" spans="1:7" ht="14.25" customHeight="1">
      <c r="A14" s="81"/>
      <c r="B14" s="78" t="s">
        <v>51</v>
      </c>
      <c r="C14" s="79">
        <v>129</v>
      </c>
      <c r="D14" s="70"/>
      <c r="E14" s="80">
        <v>0</v>
      </c>
      <c r="F14" s="77"/>
      <c r="G14" s="80">
        <v>0</v>
      </c>
    </row>
    <row r="15" spans="1:7" ht="14.25" customHeight="1">
      <c r="A15" s="73" t="s">
        <v>52</v>
      </c>
      <c r="B15" s="73"/>
      <c r="C15" s="74">
        <v>130</v>
      </c>
      <c r="D15" s="70" t="s">
        <v>282</v>
      </c>
      <c r="E15" s="75">
        <v>26628751719</v>
      </c>
      <c r="F15" s="76"/>
      <c r="G15" s="75">
        <v>19296856900</v>
      </c>
    </row>
    <row r="16" spans="1:7" ht="14.25" customHeight="1">
      <c r="A16" s="54"/>
      <c r="B16" s="54" t="s">
        <v>53</v>
      </c>
      <c r="C16" s="55">
        <v>131</v>
      </c>
      <c r="D16" s="70"/>
      <c r="E16" s="77">
        <v>22937486817</v>
      </c>
      <c r="F16" s="77"/>
      <c r="G16" s="77">
        <v>18476699100</v>
      </c>
    </row>
    <row r="17" spans="1:7" ht="14.25" customHeight="1">
      <c r="A17" s="54"/>
      <c r="B17" s="54" t="s">
        <v>54</v>
      </c>
      <c r="C17" s="55">
        <v>132</v>
      </c>
      <c r="D17" s="70"/>
      <c r="E17" s="77">
        <v>1841409000</v>
      </c>
      <c r="F17" s="77"/>
      <c r="G17" s="77">
        <v>1718157800</v>
      </c>
    </row>
    <row r="18" spans="1:7" ht="14.25" customHeight="1">
      <c r="A18" s="54"/>
      <c r="B18" s="54" t="s">
        <v>55</v>
      </c>
      <c r="C18" s="55">
        <v>133</v>
      </c>
      <c r="D18" s="70"/>
      <c r="E18" s="77">
        <v>0</v>
      </c>
      <c r="F18" s="77"/>
      <c r="G18" s="77">
        <v>0</v>
      </c>
    </row>
    <row r="19" spans="1:7" ht="14.25" customHeight="1">
      <c r="A19" s="54"/>
      <c r="B19" s="54" t="s">
        <v>56</v>
      </c>
      <c r="C19" s="55">
        <v>134</v>
      </c>
      <c r="D19" s="70"/>
      <c r="E19" s="77">
        <v>0</v>
      </c>
      <c r="F19" s="77"/>
      <c r="G19" s="77">
        <v>0</v>
      </c>
    </row>
    <row r="20" spans="1:7" ht="14.25" customHeight="1">
      <c r="A20" s="54"/>
      <c r="B20" s="54" t="s">
        <v>57</v>
      </c>
      <c r="C20" s="55">
        <v>135</v>
      </c>
      <c r="D20" s="70"/>
      <c r="E20" s="77">
        <v>2849855902</v>
      </c>
      <c r="F20" s="77"/>
      <c r="G20" s="77">
        <v>102000000</v>
      </c>
    </row>
    <row r="21" spans="1:7" ht="14.25" customHeight="1">
      <c r="A21" s="78"/>
      <c r="B21" s="78" t="s">
        <v>58</v>
      </c>
      <c r="C21" s="79">
        <v>139</v>
      </c>
      <c r="D21" s="70"/>
      <c r="E21" s="80">
        <v>-1000000000</v>
      </c>
      <c r="F21" s="77"/>
      <c r="G21" s="80">
        <v>-1000000000</v>
      </c>
    </row>
    <row r="22" spans="1:7" ht="14.25" customHeight="1">
      <c r="A22" s="73" t="s">
        <v>42</v>
      </c>
      <c r="B22" s="73"/>
      <c r="C22" s="74">
        <v>140</v>
      </c>
      <c r="D22" s="70" t="s">
        <v>283</v>
      </c>
      <c r="E22" s="75">
        <v>53392821537</v>
      </c>
      <c r="F22" s="76"/>
      <c r="G22" s="75">
        <v>51772094859</v>
      </c>
    </row>
    <row r="23" spans="1:7" ht="14.25" customHeight="1">
      <c r="A23" s="53"/>
      <c r="B23" s="54" t="s">
        <v>43</v>
      </c>
      <c r="C23" s="55">
        <v>141</v>
      </c>
      <c r="D23" s="70"/>
      <c r="E23" s="77">
        <v>53392821537</v>
      </c>
      <c r="F23" s="76"/>
      <c r="G23" s="77">
        <v>51772094859</v>
      </c>
    </row>
    <row r="24" spans="1:7" ht="14.25" customHeight="1">
      <c r="A24" s="78"/>
      <c r="B24" s="78" t="s">
        <v>44</v>
      </c>
      <c r="C24" s="79">
        <v>149</v>
      </c>
      <c r="D24" s="70"/>
      <c r="E24" s="80">
        <v>0</v>
      </c>
      <c r="F24" s="77"/>
      <c r="G24" s="80">
        <v>0</v>
      </c>
    </row>
    <row r="25" spans="1:7" ht="14.25" customHeight="1">
      <c r="A25" s="73" t="s">
        <v>261</v>
      </c>
      <c r="B25" s="73"/>
      <c r="C25" s="74">
        <v>150</v>
      </c>
      <c r="D25" s="70"/>
      <c r="E25" s="75">
        <v>1031118102</v>
      </c>
      <c r="F25" s="76"/>
      <c r="G25" s="75">
        <v>822234114</v>
      </c>
    </row>
    <row r="26" spans="1:7" ht="14.25" customHeight="1">
      <c r="A26" s="54"/>
      <c r="B26" s="54" t="s">
        <v>233</v>
      </c>
      <c r="C26" s="55">
        <v>151</v>
      </c>
      <c r="D26" s="70"/>
      <c r="E26" s="77">
        <v>0</v>
      </c>
      <c r="F26" s="77"/>
      <c r="G26" s="77">
        <v>0</v>
      </c>
    </row>
    <row r="27" spans="1:7" ht="14.25" customHeight="1">
      <c r="A27" s="54"/>
      <c r="B27" s="54" t="s">
        <v>234</v>
      </c>
      <c r="C27" s="55">
        <v>152</v>
      </c>
      <c r="D27" s="70"/>
      <c r="E27" s="77">
        <v>517600162</v>
      </c>
      <c r="F27" s="77"/>
      <c r="G27" s="77">
        <v>457259598</v>
      </c>
    </row>
    <row r="28" spans="1:7" ht="14.25" customHeight="1">
      <c r="A28" s="54"/>
      <c r="B28" s="54" t="s">
        <v>250</v>
      </c>
      <c r="C28" s="55">
        <v>154</v>
      </c>
      <c r="D28" s="70"/>
      <c r="E28" s="77">
        <v>0</v>
      </c>
      <c r="F28" s="77"/>
      <c r="G28" s="77">
        <v>0</v>
      </c>
    </row>
    <row r="29" spans="1:7" ht="14.25" customHeight="1">
      <c r="A29" s="82"/>
      <c r="B29" s="82" t="s">
        <v>235</v>
      </c>
      <c r="C29" s="83">
        <v>158</v>
      </c>
      <c r="D29" s="70" t="s">
        <v>284</v>
      </c>
      <c r="E29" s="84">
        <v>513517940</v>
      </c>
      <c r="F29" s="77"/>
      <c r="G29" s="84">
        <v>364974516</v>
      </c>
    </row>
    <row r="30" spans="1:7" ht="10.5" customHeight="1">
      <c r="A30" s="53"/>
      <c r="B30" s="53"/>
      <c r="C30" s="85"/>
      <c r="D30" s="70"/>
      <c r="E30" s="76"/>
      <c r="F30" s="76"/>
      <c r="G30" s="76"/>
    </row>
    <row r="31" spans="1:7" ht="14.25" customHeight="1">
      <c r="A31" s="68" t="s">
        <v>236</v>
      </c>
      <c r="B31" s="68"/>
      <c r="C31" s="69">
        <v>200</v>
      </c>
      <c r="D31" s="70"/>
      <c r="E31" s="71">
        <v>13985887862</v>
      </c>
      <c r="F31" s="72"/>
      <c r="G31" s="71">
        <v>14757051897</v>
      </c>
    </row>
    <row r="32" spans="1:7" ht="14.25" customHeight="1">
      <c r="A32" s="73" t="s">
        <v>237</v>
      </c>
      <c r="B32" s="73"/>
      <c r="C32" s="74">
        <v>210</v>
      </c>
      <c r="D32" s="70" t="s">
        <v>163</v>
      </c>
      <c r="E32" s="75">
        <v>0</v>
      </c>
      <c r="F32" s="76"/>
      <c r="G32" s="75">
        <v>0</v>
      </c>
    </row>
    <row r="33" spans="1:7" ht="14.25" customHeight="1" hidden="1">
      <c r="A33" s="54"/>
      <c r="B33" s="54" t="s">
        <v>238</v>
      </c>
      <c r="C33" s="55">
        <v>211</v>
      </c>
      <c r="D33" s="70"/>
      <c r="E33" s="77">
        <v>0</v>
      </c>
      <c r="F33" s="77"/>
      <c r="G33" s="77">
        <v>0</v>
      </c>
    </row>
    <row r="34" spans="1:7" ht="14.25" customHeight="1" hidden="1">
      <c r="A34" s="54"/>
      <c r="B34" s="54" t="s">
        <v>78</v>
      </c>
      <c r="C34" s="55">
        <v>212</v>
      </c>
      <c r="D34" s="70"/>
      <c r="E34" s="77">
        <v>0</v>
      </c>
      <c r="F34" s="77"/>
      <c r="G34" s="77">
        <v>0</v>
      </c>
    </row>
    <row r="35" spans="1:7" ht="14.25" customHeight="1" hidden="1">
      <c r="A35" s="54"/>
      <c r="B35" s="54" t="s">
        <v>79</v>
      </c>
      <c r="C35" s="55">
        <v>213</v>
      </c>
      <c r="D35" s="70"/>
      <c r="E35" s="77">
        <v>0</v>
      </c>
      <c r="F35" s="77"/>
      <c r="G35" s="77">
        <v>0</v>
      </c>
    </row>
    <row r="36" spans="1:7" ht="14.25" customHeight="1" hidden="1">
      <c r="A36" s="54"/>
      <c r="B36" s="54" t="s">
        <v>80</v>
      </c>
      <c r="C36" s="55">
        <v>218</v>
      </c>
      <c r="D36" s="70"/>
      <c r="E36" s="77">
        <v>0</v>
      </c>
      <c r="F36" s="77"/>
      <c r="G36" s="77">
        <v>0</v>
      </c>
    </row>
    <row r="37" spans="1:7" ht="14.25" customHeight="1" hidden="1">
      <c r="A37" s="78"/>
      <c r="B37" s="78" t="s">
        <v>81</v>
      </c>
      <c r="C37" s="79">
        <v>219</v>
      </c>
      <c r="D37" s="70"/>
      <c r="E37" s="80">
        <v>0</v>
      </c>
      <c r="F37" s="77"/>
      <c r="G37" s="80">
        <v>0</v>
      </c>
    </row>
    <row r="38" spans="1:7" ht="14.25" customHeight="1">
      <c r="A38" s="73" t="s">
        <v>82</v>
      </c>
      <c r="B38" s="73"/>
      <c r="C38" s="74">
        <v>220</v>
      </c>
      <c r="D38" s="70"/>
      <c r="E38" s="75">
        <v>10670482368</v>
      </c>
      <c r="F38" s="76"/>
      <c r="G38" s="75">
        <v>11614429311</v>
      </c>
    </row>
    <row r="39" spans="1:7" ht="14.25" customHeight="1">
      <c r="A39" s="54"/>
      <c r="B39" s="54" t="s">
        <v>83</v>
      </c>
      <c r="C39" s="55">
        <v>221</v>
      </c>
      <c r="D39" s="70" t="s">
        <v>285</v>
      </c>
      <c r="E39" s="77">
        <v>9355295959</v>
      </c>
      <c r="F39" s="77"/>
      <c r="G39" s="77">
        <v>10284674824</v>
      </c>
    </row>
    <row r="40" spans="1:7" s="88" customFormat="1" ht="14.25" customHeight="1">
      <c r="A40" s="86"/>
      <c r="B40" s="86" t="s">
        <v>84</v>
      </c>
      <c r="C40" s="55">
        <v>222</v>
      </c>
      <c r="D40" s="70"/>
      <c r="E40" s="87">
        <v>34875798721</v>
      </c>
      <c r="F40" s="87"/>
      <c r="G40" s="87">
        <v>35378097543</v>
      </c>
    </row>
    <row r="41" spans="1:7" s="88" customFormat="1" ht="14.25" customHeight="1">
      <c r="A41" s="86"/>
      <c r="B41" s="86" t="s">
        <v>85</v>
      </c>
      <c r="C41" s="55">
        <v>223</v>
      </c>
      <c r="D41" s="70"/>
      <c r="E41" s="87">
        <v>-25520502762</v>
      </c>
      <c r="F41" s="87"/>
      <c r="G41" s="87">
        <v>-25093422719</v>
      </c>
    </row>
    <row r="42" spans="1:7" s="88" customFormat="1" ht="14.25" customHeight="1" hidden="1">
      <c r="A42" s="86"/>
      <c r="B42" s="54" t="s">
        <v>86</v>
      </c>
      <c r="C42" s="55">
        <v>224</v>
      </c>
      <c r="D42" s="70"/>
      <c r="E42" s="77">
        <v>0</v>
      </c>
      <c r="F42" s="77"/>
      <c r="G42" s="77">
        <v>0</v>
      </c>
    </row>
    <row r="43" spans="1:7" s="88" customFormat="1" ht="14.25" customHeight="1" hidden="1">
      <c r="A43" s="86"/>
      <c r="B43" s="86" t="s">
        <v>84</v>
      </c>
      <c r="C43" s="55">
        <v>225</v>
      </c>
      <c r="D43" s="70"/>
      <c r="E43" s="87">
        <v>0</v>
      </c>
      <c r="F43" s="87"/>
      <c r="G43" s="87">
        <v>0</v>
      </c>
    </row>
    <row r="44" spans="1:7" s="88" customFormat="1" ht="14.25" customHeight="1" hidden="1">
      <c r="A44" s="86"/>
      <c r="B44" s="86" t="s">
        <v>85</v>
      </c>
      <c r="C44" s="55">
        <v>226</v>
      </c>
      <c r="D44" s="70"/>
      <c r="E44" s="87">
        <v>0</v>
      </c>
      <c r="F44" s="87"/>
      <c r="G44" s="87">
        <v>0</v>
      </c>
    </row>
    <row r="45" spans="1:7" ht="14.25" customHeight="1">
      <c r="A45" s="54"/>
      <c r="B45" s="54" t="s">
        <v>87</v>
      </c>
      <c r="C45" s="55">
        <v>227</v>
      </c>
      <c r="D45" s="70" t="s">
        <v>286</v>
      </c>
      <c r="E45" s="77">
        <v>72876410</v>
      </c>
      <c r="F45" s="77"/>
      <c r="G45" s="77">
        <v>87444488</v>
      </c>
    </row>
    <row r="46" spans="1:7" s="88" customFormat="1" ht="14.25" customHeight="1">
      <c r="A46" s="86"/>
      <c r="B46" s="86" t="s">
        <v>84</v>
      </c>
      <c r="C46" s="55">
        <v>228</v>
      </c>
      <c r="D46" s="70"/>
      <c r="E46" s="87">
        <v>345680800</v>
      </c>
      <c r="F46" s="87"/>
      <c r="G46" s="87">
        <v>345680800</v>
      </c>
    </row>
    <row r="47" spans="1:7" s="88" customFormat="1" ht="14.25" customHeight="1">
      <c r="A47" s="86"/>
      <c r="B47" s="86" t="s">
        <v>85</v>
      </c>
      <c r="C47" s="55">
        <v>229</v>
      </c>
      <c r="D47" s="70"/>
      <c r="E47" s="87">
        <v>-272804390</v>
      </c>
      <c r="F47" s="87"/>
      <c r="G47" s="87">
        <v>-258236312</v>
      </c>
    </row>
    <row r="48" spans="1:7" ht="14.25" customHeight="1">
      <c r="A48" s="78"/>
      <c r="B48" s="78" t="s">
        <v>88</v>
      </c>
      <c r="C48" s="89">
        <v>230</v>
      </c>
      <c r="D48" s="70" t="s">
        <v>287</v>
      </c>
      <c r="E48" s="80">
        <v>1242309999</v>
      </c>
      <c r="F48" s="77"/>
      <c r="G48" s="80">
        <v>1242309999</v>
      </c>
    </row>
    <row r="49" spans="1:7" s="88" customFormat="1" ht="14.25" customHeight="1">
      <c r="A49" s="73" t="s">
        <v>89</v>
      </c>
      <c r="B49" s="73"/>
      <c r="C49" s="74">
        <v>240</v>
      </c>
      <c r="D49" s="70" t="s">
        <v>163</v>
      </c>
      <c r="E49" s="75">
        <v>0</v>
      </c>
      <c r="F49" s="76"/>
      <c r="G49" s="75">
        <v>0</v>
      </c>
    </row>
    <row r="50" spans="1:7" s="88" customFormat="1" ht="14.25" customHeight="1" hidden="1">
      <c r="A50" s="53"/>
      <c r="B50" s="54" t="s">
        <v>143</v>
      </c>
      <c r="C50" s="55">
        <v>241</v>
      </c>
      <c r="D50" s="70"/>
      <c r="E50" s="77">
        <v>0</v>
      </c>
      <c r="F50" s="76"/>
      <c r="G50" s="77">
        <v>0</v>
      </c>
    </row>
    <row r="51" spans="1:7" s="88" customFormat="1" ht="14.25" customHeight="1" hidden="1">
      <c r="A51" s="78"/>
      <c r="B51" s="78" t="s">
        <v>144</v>
      </c>
      <c r="C51" s="79">
        <v>242</v>
      </c>
      <c r="D51" s="70"/>
      <c r="E51" s="80">
        <v>0</v>
      </c>
      <c r="F51" s="77"/>
      <c r="G51" s="80">
        <v>0</v>
      </c>
    </row>
    <row r="52" spans="1:7" ht="14.25" customHeight="1">
      <c r="A52" s="73" t="s">
        <v>145</v>
      </c>
      <c r="B52" s="73"/>
      <c r="C52" s="74">
        <v>250</v>
      </c>
      <c r="D52" s="70"/>
      <c r="E52" s="75">
        <v>0</v>
      </c>
      <c r="F52" s="76"/>
      <c r="G52" s="75">
        <v>0</v>
      </c>
    </row>
    <row r="53" spans="1:7" ht="14.25" customHeight="1">
      <c r="A53" s="53"/>
      <c r="B53" s="54" t="s">
        <v>146</v>
      </c>
      <c r="C53" s="55">
        <v>251</v>
      </c>
      <c r="D53" s="54"/>
      <c r="E53" s="77">
        <v>0</v>
      </c>
      <c r="F53" s="77"/>
      <c r="G53" s="77">
        <v>0</v>
      </c>
    </row>
    <row r="54" spans="1:7" ht="14.25" customHeight="1">
      <c r="A54" s="53"/>
      <c r="B54" s="54" t="s">
        <v>64</v>
      </c>
      <c r="C54" s="55">
        <v>252</v>
      </c>
      <c r="D54" s="70"/>
      <c r="E54" s="77">
        <v>0</v>
      </c>
      <c r="F54" s="77"/>
      <c r="G54" s="77">
        <v>0</v>
      </c>
    </row>
    <row r="55" spans="1:7" ht="14.25" customHeight="1">
      <c r="A55" s="53"/>
      <c r="B55" s="54" t="s">
        <v>164</v>
      </c>
      <c r="C55" s="55">
        <v>258</v>
      </c>
      <c r="D55" s="70"/>
      <c r="E55" s="77">
        <v>0</v>
      </c>
      <c r="F55" s="77"/>
      <c r="G55" s="77">
        <v>0</v>
      </c>
    </row>
    <row r="56" spans="1:7" ht="14.25" customHeight="1">
      <c r="A56" s="81"/>
      <c r="B56" s="78" t="s">
        <v>65</v>
      </c>
      <c r="C56" s="79">
        <v>259</v>
      </c>
      <c r="D56" s="70"/>
      <c r="E56" s="80">
        <v>0</v>
      </c>
      <c r="F56" s="77"/>
      <c r="G56" s="80">
        <v>0</v>
      </c>
    </row>
    <row r="57" spans="1:7" ht="14.25" customHeight="1">
      <c r="A57" s="73" t="s">
        <v>33</v>
      </c>
      <c r="B57" s="73"/>
      <c r="C57" s="74">
        <v>260</v>
      </c>
      <c r="D57" s="70" t="s">
        <v>288</v>
      </c>
      <c r="E57" s="75">
        <v>3315405494</v>
      </c>
      <c r="F57" s="76"/>
      <c r="G57" s="75">
        <v>3142622586</v>
      </c>
    </row>
    <row r="58" spans="1:7" ht="14.25" customHeight="1">
      <c r="A58" s="54"/>
      <c r="B58" s="54" t="s">
        <v>34</v>
      </c>
      <c r="C58" s="55">
        <v>261</v>
      </c>
      <c r="D58" s="70" t="s">
        <v>163</v>
      </c>
      <c r="E58" s="77">
        <v>3315405494</v>
      </c>
      <c r="F58" s="77"/>
      <c r="G58" s="77">
        <v>3142622586</v>
      </c>
    </row>
    <row r="59" spans="1:7" ht="14.25" customHeight="1">
      <c r="A59" s="54"/>
      <c r="B59" s="54" t="s">
        <v>199</v>
      </c>
      <c r="C59" s="55">
        <v>262</v>
      </c>
      <c r="D59" s="70"/>
      <c r="E59" s="77">
        <v>0</v>
      </c>
      <c r="F59" s="77"/>
      <c r="G59" s="77">
        <v>0</v>
      </c>
    </row>
    <row r="60" spans="1:7" ht="14.25" customHeight="1">
      <c r="A60" s="82"/>
      <c r="B60" s="82" t="s">
        <v>200</v>
      </c>
      <c r="C60" s="83">
        <v>268</v>
      </c>
      <c r="D60" s="70"/>
      <c r="E60" s="84">
        <v>0</v>
      </c>
      <c r="F60" s="77"/>
      <c r="G60" s="84">
        <v>0</v>
      </c>
    </row>
    <row r="61" spans="1:7" ht="4.5" customHeight="1">
      <c r="A61" s="53"/>
      <c r="B61" s="53"/>
      <c r="C61" s="85"/>
      <c r="D61" s="90"/>
      <c r="E61" s="76"/>
      <c r="F61" s="76"/>
      <c r="G61" s="76"/>
    </row>
    <row r="62" spans="1:7" ht="13.5" thickBot="1">
      <c r="A62" s="91"/>
      <c r="B62" s="92" t="s">
        <v>201</v>
      </c>
      <c r="C62" s="93">
        <v>270</v>
      </c>
      <c r="D62" s="94"/>
      <c r="E62" s="95">
        <v>103543485579</v>
      </c>
      <c r="F62" s="96"/>
      <c r="G62" s="95">
        <v>111909520105</v>
      </c>
    </row>
    <row r="63" spans="1:7" ht="13.5" thickTop="1">
      <c r="A63" s="97"/>
      <c r="B63" s="98"/>
      <c r="C63" s="99"/>
      <c r="D63" s="94"/>
      <c r="E63" s="96"/>
      <c r="F63" s="96"/>
      <c r="G63" s="96"/>
    </row>
    <row r="64" spans="1:7" ht="12.75">
      <c r="A64" s="100"/>
      <c r="B64" s="101"/>
      <c r="C64" s="102"/>
      <c r="D64" s="103"/>
      <c r="E64" s="104"/>
      <c r="F64" s="104"/>
      <c r="G64" s="104"/>
    </row>
    <row r="65" spans="1:7" ht="14.25" customHeight="1">
      <c r="A65" s="238" t="s">
        <v>147</v>
      </c>
      <c r="D65" s="106"/>
      <c r="G65" s="107">
        <v>5</v>
      </c>
    </row>
    <row r="66" spans="4:7" ht="14.25" customHeight="1">
      <c r="D66" s="108"/>
      <c r="E66" s="109"/>
      <c r="F66" s="109"/>
      <c r="G66" s="109"/>
    </row>
    <row r="67" spans="4:7" ht="14.25" customHeight="1">
      <c r="D67" s="108"/>
      <c r="E67" s="109"/>
      <c r="F67" s="109"/>
      <c r="G67" s="109"/>
    </row>
    <row r="68" spans="4:7" ht="12.75">
      <c r="D68" s="110"/>
      <c r="E68" s="111"/>
      <c r="G68" s="111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</sheetData>
  <sheetProtection/>
  <mergeCells count="2">
    <mergeCell ref="A6:B6"/>
    <mergeCell ref="D5:D6"/>
  </mergeCells>
  <printOptions/>
  <pageMargins left="1.01" right="0.25" top="0.35" bottom="0.18" header="0.35" footer="0.1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130" zoomScaleNormal="130" zoomScalePageLayoutView="0" workbookViewId="0" topLeftCell="A39">
      <selection activeCell="M7" sqref="M7"/>
    </sheetView>
  </sheetViews>
  <sheetFormatPr defaultColWidth="8.796875" defaultRowHeight="15"/>
  <cols>
    <col min="1" max="1" width="2.8984375" style="42" customWidth="1"/>
    <col min="2" max="2" width="34.8984375" style="42" customWidth="1"/>
    <col min="3" max="3" width="5.19921875" style="43" bestFit="1" customWidth="1"/>
    <col min="4" max="4" width="6" style="112" customWidth="1"/>
    <col min="5" max="5" width="15.8984375" style="109" bestFit="1" customWidth="1"/>
    <col min="6" max="6" width="2.8984375" style="42" customWidth="1"/>
    <col min="7" max="7" width="15.8984375" style="109" bestFit="1" customWidth="1"/>
    <col min="8" max="16384" width="9" style="46" customWidth="1"/>
  </cols>
  <sheetData>
    <row r="1" spans="1:7" ht="15">
      <c r="A1" s="249" t="s">
        <v>6</v>
      </c>
      <c r="E1" s="45"/>
      <c r="G1" s="45" t="s">
        <v>247</v>
      </c>
    </row>
    <row r="2" spans="1:7" ht="18">
      <c r="A2" s="47" t="s">
        <v>279</v>
      </c>
      <c r="E2" s="42"/>
      <c r="G2" s="42"/>
    </row>
    <row r="3" spans="1:7" ht="14.25">
      <c r="A3" s="48" t="s">
        <v>280</v>
      </c>
      <c r="B3" s="49"/>
      <c r="C3" s="50"/>
      <c r="D3" s="113"/>
      <c r="E3" s="52"/>
      <c r="F3" s="49"/>
      <c r="G3" s="52"/>
    </row>
    <row r="4" spans="1:7" ht="12.75">
      <c r="A4" s="114"/>
      <c r="B4" s="46"/>
      <c r="C4" s="115"/>
      <c r="D4" s="116"/>
      <c r="E4" s="57"/>
      <c r="F4" s="46"/>
      <c r="G4" s="57" t="s">
        <v>248</v>
      </c>
    </row>
    <row r="5" spans="1:7" ht="9.75" customHeight="1">
      <c r="A5" s="117"/>
      <c r="B5" s="59"/>
      <c r="C5" s="60"/>
      <c r="D5" s="307" t="s">
        <v>249</v>
      </c>
      <c r="E5" s="61"/>
      <c r="G5" s="61"/>
    </row>
    <row r="6" spans="1:7" ht="12.75">
      <c r="A6" s="305" t="s">
        <v>202</v>
      </c>
      <c r="B6" s="305"/>
      <c r="C6" s="62" t="s">
        <v>263</v>
      </c>
      <c r="D6" s="307"/>
      <c r="E6" s="63" t="s">
        <v>3</v>
      </c>
      <c r="F6" s="118"/>
      <c r="G6" s="63" t="s">
        <v>196</v>
      </c>
    </row>
    <row r="7" spans="1:7" ht="7.5" customHeight="1">
      <c r="A7" s="54"/>
      <c r="B7" s="54"/>
      <c r="C7" s="55"/>
      <c r="D7" s="119"/>
      <c r="E7" s="77"/>
      <c r="F7" s="46"/>
      <c r="G7" s="77"/>
    </row>
    <row r="8" spans="1:7" ht="14.25" customHeight="1">
      <c r="A8" s="68" t="s">
        <v>203</v>
      </c>
      <c r="B8" s="68"/>
      <c r="C8" s="69">
        <v>300</v>
      </c>
      <c r="D8" s="119"/>
      <c r="E8" s="71">
        <v>31729354837</v>
      </c>
      <c r="F8" s="72"/>
      <c r="G8" s="71">
        <v>34365858370</v>
      </c>
    </row>
    <row r="9" spans="1:7" ht="14.25" customHeight="1">
      <c r="A9" s="73" t="s">
        <v>204</v>
      </c>
      <c r="B9" s="73"/>
      <c r="C9" s="74">
        <v>310</v>
      </c>
      <c r="D9" s="119"/>
      <c r="E9" s="75">
        <v>31049354837</v>
      </c>
      <c r="F9" s="76"/>
      <c r="G9" s="75">
        <v>33685858370</v>
      </c>
    </row>
    <row r="10" spans="1:7" ht="14.25" customHeight="1">
      <c r="A10" s="54"/>
      <c r="B10" s="54" t="s">
        <v>205</v>
      </c>
      <c r="C10" s="55">
        <v>311</v>
      </c>
      <c r="D10" s="70" t="s">
        <v>289</v>
      </c>
      <c r="E10" s="77">
        <v>18000000000</v>
      </c>
      <c r="F10" s="77"/>
      <c r="G10" s="77">
        <v>19753441972</v>
      </c>
    </row>
    <row r="11" spans="1:7" ht="14.25" customHeight="1">
      <c r="A11" s="59"/>
      <c r="B11" s="59" t="s">
        <v>206</v>
      </c>
      <c r="C11" s="60">
        <v>312</v>
      </c>
      <c r="D11" s="70" t="s">
        <v>290</v>
      </c>
      <c r="E11" s="109">
        <v>4850515183</v>
      </c>
      <c r="F11" s="46"/>
      <c r="G11" s="109">
        <v>2530617124</v>
      </c>
    </row>
    <row r="12" spans="1:7" ht="14.25" customHeight="1">
      <c r="A12" s="59"/>
      <c r="B12" s="59" t="s">
        <v>129</v>
      </c>
      <c r="C12" s="60">
        <v>313</v>
      </c>
      <c r="D12" s="70" t="s">
        <v>290</v>
      </c>
      <c r="E12" s="109">
        <v>525551970</v>
      </c>
      <c r="F12" s="46"/>
      <c r="G12" s="109">
        <v>1297073751</v>
      </c>
    </row>
    <row r="13" spans="1:7" ht="14.25" customHeight="1">
      <c r="A13" s="59"/>
      <c r="B13" s="59" t="s">
        <v>130</v>
      </c>
      <c r="C13" s="60">
        <v>314</v>
      </c>
      <c r="D13" s="70" t="s">
        <v>291</v>
      </c>
      <c r="E13" s="109">
        <v>2026217447</v>
      </c>
      <c r="F13" s="46"/>
      <c r="G13" s="109">
        <v>1370459628</v>
      </c>
    </row>
    <row r="14" spans="1:7" ht="14.25" customHeight="1">
      <c r="A14" s="59"/>
      <c r="B14" s="59" t="s">
        <v>131</v>
      </c>
      <c r="C14" s="60">
        <v>315</v>
      </c>
      <c r="D14" s="70" t="s">
        <v>163</v>
      </c>
      <c r="E14" s="109">
        <v>0</v>
      </c>
      <c r="F14" s="46"/>
      <c r="G14" s="109">
        <v>0</v>
      </c>
    </row>
    <row r="15" spans="1:7" ht="14.25" customHeight="1">
      <c r="A15" s="59"/>
      <c r="B15" s="54" t="s">
        <v>132</v>
      </c>
      <c r="C15" s="60">
        <v>316</v>
      </c>
      <c r="D15" s="70"/>
      <c r="E15" s="109">
        <v>0</v>
      </c>
      <c r="F15" s="46"/>
      <c r="G15" s="109">
        <v>0</v>
      </c>
    </row>
    <row r="16" spans="1:7" ht="14.25" customHeight="1">
      <c r="A16" s="59"/>
      <c r="B16" s="59" t="s">
        <v>133</v>
      </c>
      <c r="C16" s="60">
        <v>317</v>
      </c>
      <c r="D16" s="70" t="s">
        <v>163</v>
      </c>
      <c r="E16" s="109">
        <v>0</v>
      </c>
      <c r="F16" s="46"/>
      <c r="G16" s="109">
        <v>0</v>
      </c>
    </row>
    <row r="17" spans="1:7" ht="14.25" customHeight="1">
      <c r="A17" s="59"/>
      <c r="B17" s="59" t="s">
        <v>96</v>
      </c>
      <c r="C17" s="60">
        <v>318</v>
      </c>
      <c r="D17" s="70" t="s">
        <v>163</v>
      </c>
      <c r="E17" s="109">
        <v>0</v>
      </c>
      <c r="F17" s="46"/>
      <c r="G17" s="109">
        <v>0</v>
      </c>
    </row>
    <row r="18" spans="1:7" ht="14.25" customHeight="1">
      <c r="A18" s="59"/>
      <c r="B18" s="59" t="s">
        <v>116</v>
      </c>
      <c r="C18" s="60">
        <v>319</v>
      </c>
      <c r="D18" s="70" t="s">
        <v>292</v>
      </c>
      <c r="E18" s="109">
        <v>2992488969</v>
      </c>
      <c r="F18" s="46"/>
      <c r="G18" s="109">
        <v>7798347502</v>
      </c>
    </row>
    <row r="19" spans="1:7" ht="14.25" customHeight="1">
      <c r="A19" s="59"/>
      <c r="B19" s="59" t="s">
        <v>192</v>
      </c>
      <c r="C19" s="60">
        <v>320</v>
      </c>
      <c r="D19" s="70" t="s">
        <v>163</v>
      </c>
      <c r="E19" s="109">
        <v>0</v>
      </c>
      <c r="F19" s="46"/>
      <c r="G19" s="109">
        <v>0</v>
      </c>
    </row>
    <row r="20" spans="1:7" ht="14.25" customHeight="1">
      <c r="A20" s="78"/>
      <c r="B20" s="78" t="s">
        <v>193</v>
      </c>
      <c r="C20" s="79">
        <v>323</v>
      </c>
      <c r="D20" s="70" t="s">
        <v>163</v>
      </c>
      <c r="E20" s="109">
        <v>2654581268</v>
      </c>
      <c r="F20" s="46"/>
      <c r="G20" s="109">
        <v>935918393</v>
      </c>
    </row>
    <row r="21" spans="1:7" ht="14.25" customHeight="1">
      <c r="A21" s="73" t="s">
        <v>194</v>
      </c>
      <c r="B21" s="73"/>
      <c r="C21" s="74">
        <v>330</v>
      </c>
      <c r="D21" s="70" t="s">
        <v>163</v>
      </c>
      <c r="E21" s="75">
        <v>680000000</v>
      </c>
      <c r="F21" s="76"/>
      <c r="G21" s="75">
        <v>680000000</v>
      </c>
    </row>
    <row r="22" spans="1:7" ht="14.25" customHeight="1">
      <c r="A22" s="54"/>
      <c r="B22" s="54" t="s">
        <v>195</v>
      </c>
      <c r="C22" s="55">
        <v>331</v>
      </c>
      <c r="D22" s="70" t="s">
        <v>163</v>
      </c>
      <c r="E22" s="109">
        <v>0</v>
      </c>
      <c r="F22" s="46"/>
      <c r="G22" s="77">
        <v>0</v>
      </c>
    </row>
    <row r="23" spans="1:7" ht="14.25" customHeight="1">
      <c r="A23" s="54"/>
      <c r="B23" s="54" t="s">
        <v>29</v>
      </c>
      <c r="C23" s="55">
        <v>332</v>
      </c>
      <c r="D23" s="70" t="s">
        <v>163</v>
      </c>
      <c r="E23" s="109">
        <v>0</v>
      </c>
      <c r="F23" s="46"/>
      <c r="G23" s="77">
        <v>0</v>
      </c>
    </row>
    <row r="24" spans="1:7" ht="14.25" customHeight="1">
      <c r="A24" s="54"/>
      <c r="B24" s="54" t="s">
        <v>30</v>
      </c>
      <c r="C24" s="55">
        <v>333</v>
      </c>
      <c r="D24" s="70" t="s">
        <v>293</v>
      </c>
      <c r="E24" s="109">
        <v>680000000</v>
      </c>
      <c r="F24" s="46"/>
      <c r="G24" s="77">
        <v>680000000</v>
      </c>
    </row>
    <row r="25" spans="1:7" ht="14.25" customHeight="1">
      <c r="A25" s="54"/>
      <c r="B25" s="54" t="s">
        <v>31</v>
      </c>
      <c r="C25" s="55">
        <v>334</v>
      </c>
      <c r="D25" s="70"/>
      <c r="E25" s="109">
        <v>0</v>
      </c>
      <c r="F25" s="46"/>
      <c r="G25" s="77">
        <v>0</v>
      </c>
    </row>
    <row r="26" spans="1:7" ht="14.25" customHeight="1">
      <c r="A26" s="54"/>
      <c r="B26" s="54" t="s">
        <v>32</v>
      </c>
      <c r="C26" s="55">
        <v>335</v>
      </c>
      <c r="D26" s="70" t="s">
        <v>163</v>
      </c>
      <c r="E26" s="109">
        <v>0</v>
      </c>
      <c r="F26" s="46"/>
      <c r="G26" s="77">
        <v>0</v>
      </c>
    </row>
    <row r="27" spans="1:7" ht="14.25" customHeight="1">
      <c r="A27" s="54"/>
      <c r="B27" s="54" t="s">
        <v>184</v>
      </c>
      <c r="C27" s="55">
        <v>336</v>
      </c>
      <c r="D27" s="70" t="s">
        <v>163</v>
      </c>
      <c r="E27" s="109">
        <v>0</v>
      </c>
      <c r="F27" s="46"/>
      <c r="G27" s="77">
        <v>0</v>
      </c>
    </row>
    <row r="28" spans="1:7" ht="14.25" customHeight="1">
      <c r="A28" s="54"/>
      <c r="B28" s="54" t="s">
        <v>185</v>
      </c>
      <c r="C28" s="55">
        <v>337</v>
      </c>
      <c r="D28" s="70" t="s">
        <v>163</v>
      </c>
      <c r="E28" s="109">
        <v>0</v>
      </c>
      <c r="F28" s="46"/>
      <c r="G28" s="77">
        <v>0</v>
      </c>
    </row>
    <row r="29" spans="1:7" ht="14.25" customHeight="1">
      <c r="A29" s="54"/>
      <c r="B29" s="54" t="s">
        <v>186</v>
      </c>
      <c r="C29" s="55">
        <v>338</v>
      </c>
      <c r="D29" s="70"/>
      <c r="E29" s="109">
        <v>0</v>
      </c>
      <c r="F29" s="46"/>
      <c r="G29" s="77">
        <v>0</v>
      </c>
    </row>
    <row r="30" spans="1:7" ht="14.25" customHeight="1">
      <c r="A30" s="54"/>
      <c r="B30" s="54" t="s">
        <v>187</v>
      </c>
      <c r="C30" s="55">
        <v>339</v>
      </c>
      <c r="D30" s="70" t="s">
        <v>163</v>
      </c>
      <c r="E30" s="109">
        <v>0</v>
      </c>
      <c r="F30" s="46"/>
      <c r="G30" s="77">
        <v>0</v>
      </c>
    </row>
    <row r="31" spans="1:7" ht="14.25" customHeight="1">
      <c r="A31" s="82"/>
      <c r="B31" s="82" t="s">
        <v>188</v>
      </c>
      <c r="C31" s="83">
        <v>340</v>
      </c>
      <c r="D31" s="70" t="s">
        <v>163</v>
      </c>
      <c r="E31" s="84">
        <v>0</v>
      </c>
      <c r="F31" s="46"/>
      <c r="G31" s="84">
        <v>0</v>
      </c>
    </row>
    <row r="32" spans="1:7" ht="14.25" customHeight="1">
      <c r="A32" s="54"/>
      <c r="B32" s="54"/>
      <c r="C32" s="55"/>
      <c r="D32" s="119"/>
      <c r="E32" s="77"/>
      <c r="F32" s="46"/>
      <c r="G32" s="77"/>
    </row>
    <row r="33" spans="1:7" ht="14.25" customHeight="1">
      <c r="A33" s="68" t="s">
        <v>189</v>
      </c>
      <c r="B33" s="68"/>
      <c r="C33" s="69">
        <v>400</v>
      </c>
      <c r="D33" s="119"/>
      <c r="E33" s="71">
        <v>71814130742</v>
      </c>
      <c r="F33" s="72"/>
      <c r="G33" s="71">
        <v>77543661735</v>
      </c>
    </row>
    <row r="34" spans="1:7" ht="14.25" customHeight="1">
      <c r="A34" s="73" t="s">
        <v>172</v>
      </c>
      <c r="B34" s="73"/>
      <c r="C34" s="74">
        <v>410</v>
      </c>
      <c r="D34" s="70" t="s">
        <v>294</v>
      </c>
      <c r="E34" s="75">
        <v>71814130742</v>
      </c>
      <c r="F34" s="76"/>
      <c r="G34" s="75">
        <v>77543661735</v>
      </c>
    </row>
    <row r="35" spans="1:7" ht="14.25" customHeight="1">
      <c r="A35" s="54"/>
      <c r="B35" s="54" t="s">
        <v>173</v>
      </c>
      <c r="C35" s="55">
        <v>411</v>
      </c>
      <c r="D35" s="119"/>
      <c r="E35" s="77">
        <v>43030500000</v>
      </c>
      <c r="F35" s="46"/>
      <c r="G35" s="77">
        <v>43030500000</v>
      </c>
    </row>
    <row r="36" spans="1:7" ht="14.25" customHeight="1">
      <c r="A36" s="54"/>
      <c r="B36" s="54" t="s">
        <v>174</v>
      </c>
      <c r="C36" s="55">
        <v>412</v>
      </c>
      <c r="D36" s="119"/>
      <c r="E36" s="77">
        <v>8291518300</v>
      </c>
      <c r="F36" s="46"/>
      <c r="G36" s="77">
        <v>8291518300</v>
      </c>
    </row>
    <row r="37" spans="1:7" ht="14.25" customHeight="1">
      <c r="A37" s="54"/>
      <c r="B37" s="54" t="s">
        <v>175</v>
      </c>
      <c r="C37" s="55">
        <v>413</v>
      </c>
      <c r="D37" s="119"/>
      <c r="E37" s="77">
        <v>7640739142</v>
      </c>
      <c r="F37" s="46"/>
      <c r="G37" s="77">
        <v>7640739142</v>
      </c>
    </row>
    <row r="38" spans="1:7" ht="14.25" customHeight="1">
      <c r="A38" s="54"/>
      <c r="B38" s="54" t="s">
        <v>176</v>
      </c>
      <c r="C38" s="60">
        <v>414</v>
      </c>
      <c r="D38" s="119"/>
      <c r="E38" s="77">
        <v>-4000872355</v>
      </c>
      <c r="F38" s="46"/>
      <c r="G38" s="77">
        <v>-4000872355</v>
      </c>
    </row>
    <row r="39" spans="1:7" ht="14.25" customHeight="1">
      <c r="A39" s="59"/>
      <c r="B39" s="59" t="s">
        <v>4</v>
      </c>
      <c r="C39" s="60">
        <v>415</v>
      </c>
      <c r="D39" s="119"/>
      <c r="E39" s="109">
        <v>0</v>
      </c>
      <c r="F39" s="46"/>
      <c r="G39" s="109">
        <v>0</v>
      </c>
    </row>
    <row r="40" spans="1:7" ht="14.25" customHeight="1">
      <c r="A40" s="59"/>
      <c r="B40" s="59" t="s">
        <v>5</v>
      </c>
      <c r="C40" s="60">
        <v>416</v>
      </c>
      <c r="D40" s="119"/>
      <c r="E40" s="109">
        <v>0</v>
      </c>
      <c r="F40" s="46"/>
      <c r="G40" s="109">
        <v>0</v>
      </c>
    </row>
    <row r="41" spans="1:7" ht="14.25" customHeight="1">
      <c r="A41" s="59"/>
      <c r="B41" s="59" t="s">
        <v>0</v>
      </c>
      <c r="C41" s="60">
        <v>417</v>
      </c>
      <c r="D41" s="119"/>
      <c r="E41" s="109">
        <v>2747151190</v>
      </c>
      <c r="F41" s="46"/>
      <c r="G41" s="109">
        <v>1274397561</v>
      </c>
    </row>
    <row r="42" spans="1:7" ht="14.25" customHeight="1">
      <c r="A42" s="59"/>
      <c r="B42" s="59" t="s">
        <v>256</v>
      </c>
      <c r="C42" s="60">
        <v>418</v>
      </c>
      <c r="D42" s="119"/>
      <c r="E42" s="109">
        <v>4303050000</v>
      </c>
      <c r="F42" s="46"/>
      <c r="G42" s="109">
        <v>4303050000</v>
      </c>
    </row>
    <row r="43" spans="1:7" ht="14.25" customHeight="1">
      <c r="A43" s="59"/>
      <c r="B43" s="59" t="s">
        <v>257</v>
      </c>
      <c r="C43" s="60">
        <v>419</v>
      </c>
      <c r="D43" s="119"/>
      <c r="E43" s="109">
        <v>0</v>
      </c>
      <c r="F43" s="46"/>
      <c r="G43" s="109">
        <v>0</v>
      </c>
    </row>
    <row r="44" spans="1:7" ht="14.25" customHeight="1">
      <c r="A44" s="59"/>
      <c r="B44" s="59" t="s">
        <v>258</v>
      </c>
      <c r="C44" s="60">
        <v>420</v>
      </c>
      <c r="D44" s="119"/>
      <c r="E44" s="109">
        <v>9802044465</v>
      </c>
      <c r="F44" s="46"/>
      <c r="G44" s="109">
        <v>17004329087</v>
      </c>
    </row>
    <row r="45" spans="1:7" ht="14.25" customHeight="1">
      <c r="A45" s="59"/>
      <c r="B45" s="59" t="s">
        <v>127</v>
      </c>
      <c r="C45" s="60">
        <v>421</v>
      </c>
      <c r="D45" s="119"/>
      <c r="E45" s="109">
        <v>0</v>
      </c>
      <c r="F45" s="46"/>
      <c r="G45" s="109">
        <v>0</v>
      </c>
    </row>
    <row r="46" spans="1:7" ht="14.25" customHeight="1">
      <c r="A46" s="78"/>
      <c r="B46" s="78" t="s">
        <v>128</v>
      </c>
      <c r="C46" s="79">
        <v>422</v>
      </c>
      <c r="D46" s="119"/>
      <c r="E46" s="80">
        <v>0</v>
      </c>
      <c r="F46" s="46"/>
      <c r="G46" s="80">
        <v>0</v>
      </c>
    </row>
    <row r="47" spans="1:7" ht="14.25" customHeight="1">
      <c r="A47" s="73" t="s">
        <v>100</v>
      </c>
      <c r="B47" s="73"/>
      <c r="C47" s="74">
        <v>430</v>
      </c>
      <c r="D47" s="70" t="s">
        <v>163</v>
      </c>
      <c r="E47" s="75">
        <v>0</v>
      </c>
      <c r="F47" s="76"/>
      <c r="G47" s="75">
        <v>0</v>
      </c>
    </row>
    <row r="48" spans="1:7" ht="14.25" customHeight="1">
      <c r="A48" s="59"/>
      <c r="B48" s="59" t="s">
        <v>101</v>
      </c>
      <c r="C48" s="60">
        <v>432</v>
      </c>
      <c r="D48" s="119"/>
      <c r="E48" s="109">
        <v>0</v>
      </c>
      <c r="F48" s="46"/>
      <c r="G48" s="109">
        <v>0</v>
      </c>
    </row>
    <row r="49" spans="1:7" ht="14.25" customHeight="1">
      <c r="A49" s="82"/>
      <c r="B49" s="82" t="s">
        <v>102</v>
      </c>
      <c r="C49" s="83">
        <v>433</v>
      </c>
      <c r="D49" s="119"/>
      <c r="E49" s="84">
        <v>0</v>
      </c>
      <c r="F49" s="46"/>
      <c r="G49" s="84">
        <v>0</v>
      </c>
    </row>
    <row r="50" spans="1:7" ht="4.5" customHeight="1">
      <c r="A50" s="54"/>
      <c r="B50" s="54"/>
      <c r="C50" s="55"/>
      <c r="D50" s="119"/>
      <c r="E50" s="77"/>
      <c r="F50" s="46"/>
      <c r="G50" s="77"/>
    </row>
    <row r="51" spans="1:7" ht="13.5" thickBot="1">
      <c r="A51" s="92"/>
      <c r="B51" s="92" t="s">
        <v>103</v>
      </c>
      <c r="C51" s="93">
        <v>440</v>
      </c>
      <c r="D51" s="120"/>
      <c r="E51" s="95">
        <v>103543485579</v>
      </c>
      <c r="F51" s="121"/>
      <c r="G51" s="95">
        <v>111909520105</v>
      </c>
    </row>
    <row r="52" spans="1:7" ht="13.5" thickTop="1">
      <c r="A52" s="98"/>
      <c r="B52" s="98"/>
      <c r="C52" s="99"/>
      <c r="D52" s="120"/>
      <c r="E52" s="96"/>
      <c r="F52" s="121"/>
      <c r="G52" s="96"/>
    </row>
    <row r="54" spans="1:7" ht="12.75">
      <c r="A54" s="49"/>
      <c r="B54" s="49"/>
      <c r="C54" s="50"/>
      <c r="D54" s="113"/>
      <c r="E54" s="84"/>
      <c r="F54" s="49"/>
      <c r="G54" s="84"/>
    </row>
    <row r="55" spans="1:7" ht="12.75">
      <c r="A55" s="238" t="s">
        <v>147</v>
      </c>
      <c r="G55" s="109">
        <v>6</v>
      </c>
    </row>
    <row r="59" spans="5:7" ht="12.75">
      <c r="E59" s="109">
        <v>0</v>
      </c>
      <c r="G59" s="109">
        <v>0</v>
      </c>
    </row>
  </sheetData>
  <sheetProtection/>
  <mergeCells count="2">
    <mergeCell ref="A6:B6"/>
    <mergeCell ref="D5:D6"/>
  </mergeCells>
  <printOptions/>
  <pageMargins left="0.8" right="0.25" top="0.35" bottom="0.19" header="0.35" footer="0.1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57"/>
  <sheetViews>
    <sheetView zoomScalePageLayoutView="0" workbookViewId="0" topLeftCell="A1">
      <selection activeCell="M7" sqref="M7"/>
    </sheetView>
  </sheetViews>
  <sheetFormatPr defaultColWidth="8.796875" defaultRowHeight="15"/>
  <cols>
    <col min="1" max="1" width="21.09765625" style="42" customWidth="1"/>
    <col min="2" max="2" width="20.59765625" style="42" customWidth="1"/>
    <col min="3" max="3" width="6" style="129" bestFit="1" customWidth="1"/>
    <col min="4" max="4" width="13.69921875" style="109" customWidth="1"/>
    <col min="5" max="5" width="2.8984375" style="109" customWidth="1"/>
    <col min="6" max="6" width="15.3984375" style="109" customWidth="1"/>
    <col min="7" max="16384" width="9" style="42" customWidth="1"/>
  </cols>
  <sheetData>
    <row r="1" spans="1:6" ht="15">
      <c r="A1" s="249" t="s">
        <v>6</v>
      </c>
      <c r="B1" s="41"/>
      <c r="C1" s="122"/>
      <c r="D1" s="123"/>
      <c r="E1" s="42"/>
      <c r="F1" s="45" t="s">
        <v>247</v>
      </c>
    </row>
    <row r="2" spans="1:6" ht="18">
      <c r="A2" s="47" t="s">
        <v>279</v>
      </c>
      <c r="B2" s="47"/>
      <c r="C2" s="122"/>
      <c r="D2" s="123"/>
      <c r="E2" s="42"/>
      <c r="F2" s="42"/>
    </row>
    <row r="3" spans="1:6" ht="14.25">
      <c r="A3" s="48" t="s">
        <v>280</v>
      </c>
      <c r="B3" s="48"/>
      <c r="C3" s="124"/>
      <c r="D3" s="125"/>
      <c r="E3" s="49"/>
      <c r="F3" s="52"/>
    </row>
    <row r="4" spans="3:6" ht="15.75" customHeight="1">
      <c r="C4" s="126"/>
      <c r="F4" s="61"/>
    </row>
    <row r="5" spans="3:6" ht="9.75" customHeight="1">
      <c r="C5" s="308" t="s">
        <v>249</v>
      </c>
      <c r="F5" s="61"/>
    </row>
    <row r="6" spans="1:6" s="128" customFormat="1" ht="12.75">
      <c r="A6" s="127" t="s">
        <v>117</v>
      </c>
      <c r="B6" s="127"/>
      <c r="C6" s="308"/>
      <c r="D6" s="63" t="s">
        <v>3</v>
      </c>
      <c r="E6" s="118"/>
      <c r="F6" s="63" t="s">
        <v>196</v>
      </c>
    </row>
    <row r="7" ht="7.5" customHeight="1"/>
    <row r="8" spans="1:6" ht="14.25" customHeight="1">
      <c r="A8" s="42" t="s">
        <v>118</v>
      </c>
      <c r="C8" s="126"/>
      <c r="D8" s="109">
        <v>0</v>
      </c>
      <c r="E8" s="130"/>
      <c r="F8" s="109">
        <v>0</v>
      </c>
    </row>
    <row r="9" spans="1:6" ht="14.25" customHeight="1">
      <c r="A9" s="42" t="s">
        <v>119</v>
      </c>
      <c r="C9" s="126"/>
      <c r="D9" s="109">
        <v>0</v>
      </c>
      <c r="E9" s="130"/>
      <c r="F9" s="109">
        <v>0</v>
      </c>
    </row>
    <row r="10" spans="1:6" ht="14.25" customHeight="1">
      <c r="A10" s="42" t="s">
        <v>120</v>
      </c>
      <c r="C10" s="126"/>
      <c r="D10" s="109">
        <v>0</v>
      </c>
      <c r="E10" s="130"/>
      <c r="F10" s="109">
        <v>0</v>
      </c>
    </row>
    <row r="11" spans="1:6" ht="14.25" customHeight="1">
      <c r="A11" s="42" t="s">
        <v>121</v>
      </c>
      <c r="C11" s="126"/>
      <c r="D11" s="109">
        <v>0</v>
      </c>
      <c r="F11" s="109">
        <v>0</v>
      </c>
    </row>
    <row r="12" spans="1:7" ht="14.25" customHeight="1">
      <c r="A12" s="42" t="s">
        <v>122</v>
      </c>
      <c r="C12" s="126"/>
      <c r="D12" s="131"/>
      <c r="F12" s="131"/>
      <c r="G12" s="132"/>
    </row>
    <row r="13" spans="1:7" ht="14.25" customHeight="1">
      <c r="A13" s="42" t="s">
        <v>253</v>
      </c>
      <c r="C13" s="126"/>
      <c r="D13" s="131">
        <v>6547.36</v>
      </c>
      <c r="F13" s="131">
        <v>1567.25</v>
      </c>
      <c r="G13" s="132"/>
    </row>
    <row r="14" spans="1:6" ht="14.25" customHeight="1">
      <c r="A14" s="42" t="s">
        <v>123</v>
      </c>
      <c r="C14" s="126"/>
      <c r="D14" s="109">
        <v>0</v>
      </c>
      <c r="E14" s="130"/>
      <c r="F14" s="109">
        <v>0</v>
      </c>
    </row>
    <row r="15" spans="1:6" s="128" customFormat="1" ht="4.5" customHeight="1" thickBot="1">
      <c r="A15" s="133"/>
      <c r="B15" s="133"/>
      <c r="C15" s="134"/>
      <c r="D15" s="95"/>
      <c r="E15" s="96"/>
      <c r="F15" s="95"/>
    </row>
    <row r="16" ht="13.5" thickTop="1"/>
    <row r="17" spans="1:2" ht="12.75">
      <c r="A17" s="105"/>
      <c r="B17" s="105"/>
    </row>
    <row r="18" spans="1:2" ht="12.75">
      <c r="A18" s="135"/>
      <c r="B18" s="135"/>
    </row>
    <row r="19" spans="5:6" ht="12.75">
      <c r="E19" s="136"/>
      <c r="F19" s="136"/>
    </row>
    <row r="20" spans="1:6" ht="12.75">
      <c r="A20" s="126"/>
      <c r="B20" s="126"/>
      <c r="D20" s="137"/>
      <c r="E20" s="137"/>
      <c r="F20" s="137"/>
    </row>
    <row r="21" spans="1:6" ht="12.75">
      <c r="A21" s="126"/>
      <c r="B21" s="126"/>
      <c r="D21" s="137"/>
      <c r="E21" s="137"/>
      <c r="F21" s="137"/>
    </row>
    <row r="22" spans="1:6" ht="12.75">
      <c r="A22" s="126"/>
      <c r="B22" s="126"/>
      <c r="D22" s="137"/>
      <c r="E22" s="137"/>
      <c r="F22" s="137"/>
    </row>
    <row r="23" spans="1:6" ht="12.75">
      <c r="A23" s="126"/>
      <c r="B23" s="126"/>
      <c r="D23" s="137"/>
      <c r="E23" s="137"/>
      <c r="F23" s="137"/>
    </row>
    <row r="24" spans="1:6" ht="12.75">
      <c r="A24" s="126"/>
      <c r="B24" s="126"/>
      <c r="D24" s="137"/>
      <c r="E24" s="137"/>
      <c r="F24" s="137"/>
    </row>
    <row r="25" spans="1:6" ht="12.75">
      <c r="A25" s="245" t="s">
        <v>8</v>
      </c>
      <c r="B25" s="270" t="s">
        <v>153</v>
      </c>
      <c r="C25" s="267"/>
      <c r="D25" s="268" t="s">
        <v>7</v>
      </c>
      <c r="F25" s="137"/>
    </row>
    <row r="26" spans="1:4" ht="12.75">
      <c r="A26" s="42" t="s">
        <v>74</v>
      </c>
      <c r="B26" s="271" t="s">
        <v>73</v>
      </c>
      <c r="D26" s="269" t="s">
        <v>171</v>
      </c>
    </row>
    <row r="27" ht="12.75">
      <c r="D27" s="269" t="s">
        <v>154</v>
      </c>
    </row>
    <row r="56" spans="1:6" ht="12.75">
      <c r="A56" s="49"/>
      <c r="B56" s="49"/>
      <c r="C56" s="138"/>
      <c r="D56" s="84"/>
      <c r="E56" s="84"/>
      <c r="F56" s="84"/>
    </row>
    <row r="57" spans="1:7" ht="12.75">
      <c r="A57" s="238" t="s">
        <v>147</v>
      </c>
      <c r="B57" s="105"/>
      <c r="C57" s="122"/>
      <c r="D57" s="139"/>
      <c r="E57" s="42"/>
      <c r="F57" s="42">
        <v>7</v>
      </c>
      <c r="G57" s="109"/>
    </row>
  </sheetData>
  <sheetProtection/>
  <mergeCells count="1">
    <mergeCell ref="C5:C6"/>
  </mergeCells>
  <printOptions/>
  <pageMargins left="0.85" right="0.25" top="0.35" bottom="0.18" header="0.35" footer="0.18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0">
      <selection activeCell="C45" sqref="C45"/>
    </sheetView>
  </sheetViews>
  <sheetFormatPr defaultColWidth="8.796875" defaultRowHeight="15"/>
  <cols>
    <col min="1" max="1" width="2.8984375" style="59" customWidth="1"/>
    <col min="2" max="2" width="18.09765625" style="59" customWidth="1"/>
    <col min="3" max="3" width="17.3984375" style="59" customWidth="1"/>
    <col min="4" max="4" width="5.19921875" style="60" customWidth="1"/>
    <col min="5" max="5" width="6" style="140" customWidth="1"/>
    <col min="6" max="6" width="16.19921875" style="140" customWidth="1"/>
    <col min="7" max="7" width="2.59765625" style="140" customWidth="1"/>
    <col min="8" max="8" width="18.5" style="140" customWidth="1"/>
    <col min="9" max="9" width="2.3984375" style="140" customWidth="1"/>
    <col min="10" max="10" width="18.19921875" style="153" customWidth="1"/>
    <col min="11" max="11" width="2.3984375" style="154" customWidth="1"/>
    <col min="12" max="12" width="18" style="154" customWidth="1"/>
    <col min="13" max="16384" width="9" style="54" customWidth="1"/>
  </cols>
  <sheetData>
    <row r="1" spans="1:12" ht="15">
      <c r="A1" s="249" t="s">
        <v>6</v>
      </c>
      <c r="J1" s="54"/>
      <c r="K1" s="59"/>
      <c r="L1" s="141" t="s">
        <v>124</v>
      </c>
    </row>
    <row r="2" spans="1:12" s="145" customFormat="1" ht="18.75">
      <c r="A2" s="142" t="s">
        <v>254</v>
      </c>
      <c r="B2" s="143"/>
      <c r="C2" s="143"/>
      <c r="D2" s="144"/>
      <c r="E2" s="140"/>
      <c r="F2" s="140"/>
      <c r="G2" s="140"/>
      <c r="H2" s="140"/>
      <c r="I2" s="140"/>
      <c r="K2" s="143"/>
      <c r="L2" s="143"/>
    </row>
    <row r="3" spans="1:12" ht="14.25">
      <c r="A3" s="146" t="s">
        <v>9</v>
      </c>
      <c r="B3" s="82"/>
      <c r="C3" s="82"/>
      <c r="D3" s="83"/>
      <c r="E3" s="147"/>
      <c r="F3" s="147"/>
      <c r="G3" s="147"/>
      <c r="H3" s="147"/>
      <c r="I3" s="147"/>
      <c r="J3" s="147"/>
      <c r="K3" s="82"/>
      <c r="L3" s="148"/>
    </row>
    <row r="4" spans="1:12" ht="13.5" customHeight="1">
      <c r="A4" s="58"/>
      <c r="I4" s="152"/>
      <c r="J4" s="54"/>
      <c r="K4" s="59"/>
      <c r="L4" s="149" t="s">
        <v>248</v>
      </c>
    </row>
    <row r="5" spans="1:12" ht="15.75" customHeight="1">
      <c r="A5" s="150"/>
      <c r="B5" s="151"/>
      <c r="C5" s="151"/>
      <c r="E5" s="152"/>
      <c r="F5" s="152"/>
      <c r="G5" s="152"/>
      <c r="H5" s="152"/>
      <c r="I5" s="152"/>
      <c r="J5" s="310" t="s">
        <v>169</v>
      </c>
      <c r="K5" s="310"/>
      <c r="L5" s="310"/>
    </row>
    <row r="6" spans="5:12" ht="12.75" customHeight="1">
      <c r="E6" s="309" t="s">
        <v>249</v>
      </c>
      <c r="F6" s="295" t="s">
        <v>10</v>
      </c>
      <c r="G6" s="295"/>
      <c r="H6" s="295" t="s">
        <v>168</v>
      </c>
      <c r="I6" s="295"/>
      <c r="J6" s="291">
        <v>2013</v>
      </c>
      <c r="K6" s="294"/>
      <c r="L6" s="291">
        <v>2012</v>
      </c>
    </row>
    <row r="7" spans="1:12" ht="12.75">
      <c r="A7" s="2" t="s">
        <v>104</v>
      </c>
      <c r="B7" s="62"/>
      <c r="C7" s="62"/>
      <c r="D7" s="62" t="s">
        <v>263</v>
      </c>
      <c r="E7" s="309"/>
      <c r="F7" s="296"/>
      <c r="G7" s="292"/>
      <c r="H7" s="296"/>
      <c r="I7" s="292"/>
      <c r="J7" s="293"/>
      <c r="K7" s="155"/>
      <c r="L7" s="293"/>
    </row>
    <row r="8" spans="5:11" ht="14.25" customHeight="1">
      <c r="E8" s="156"/>
      <c r="F8" s="156"/>
      <c r="G8" s="156"/>
      <c r="H8" s="156"/>
      <c r="I8" s="156"/>
      <c r="J8" s="154"/>
      <c r="K8" s="153"/>
    </row>
    <row r="9" spans="1:12" ht="14.25" customHeight="1">
      <c r="A9" s="157" t="s">
        <v>215</v>
      </c>
      <c r="B9" s="158" t="s">
        <v>47</v>
      </c>
      <c r="C9" s="158"/>
      <c r="D9" s="55" t="s">
        <v>208</v>
      </c>
      <c r="E9" s="70"/>
      <c r="F9" s="159">
        <v>48658957768</v>
      </c>
      <c r="G9" s="70"/>
      <c r="H9" s="159">
        <v>70485724765</v>
      </c>
      <c r="I9" s="159"/>
      <c r="J9" s="159">
        <v>95583894190</v>
      </c>
      <c r="K9" s="160"/>
      <c r="L9" s="159">
        <v>125865172231</v>
      </c>
    </row>
    <row r="10" spans="1:12" ht="14.25" customHeight="1">
      <c r="A10" s="163" t="s">
        <v>216</v>
      </c>
      <c r="B10" s="54" t="s">
        <v>105</v>
      </c>
      <c r="C10" s="54"/>
      <c r="D10" s="164" t="s">
        <v>209</v>
      </c>
      <c r="E10" s="70" t="s">
        <v>163</v>
      </c>
      <c r="F10" s="297">
        <v>0</v>
      </c>
      <c r="G10" s="70"/>
      <c r="H10" s="165">
        <v>420000000</v>
      </c>
      <c r="I10" s="165"/>
      <c r="J10" s="165">
        <v>0</v>
      </c>
      <c r="K10" s="166"/>
      <c r="L10" s="165">
        <v>840000000</v>
      </c>
    </row>
    <row r="11" spans="1:12" ht="14.25" customHeight="1">
      <c r="A11" s="167" t="s">
        <v>217</v>
      </c>
      <c r="B11" s="68" t="s">
        <v>48</v>
      </c>
      <c r="C11" s="68"/>
      <c r="D11" s="79">
        <v>10</v>
      </c>
      <c r="E11" s="70" t="s">
        <v>295</v>
      </c>
      <c r="F11" s="168">
        <v>48658957768</v>
      </c>
      <c r="G11" s="70"/>
      <c r="H11" s="168">
        <v>70065724765</v>
      </c>
      <c r="I11" s="169"/>
      <c r="J11" s="168">
        <v>95583894190</v>
      </c>
      <c r="K11" s="169"/>
      <c r="L11" s="168">
        <v>125025172231</v>
      </c>
    </row>
    <row r="12" spans="1:12" ht="14.25" customHeight="1">
      <c r="A12" s="163" t="s">
        <v>218</v>
      </c>
      <c r="B12" s="54" t="s">
        <v>106</v>
      </c>
      <c r="C12" s="54"/>
      <c r="D12" s="55">
        <v>11</v>
      </c>
      <c r="E12" s="70" t="s">
        <v>295</v>
      </c>
      <c r="F12" s="297">
        <v>40275328856</v>
      </c>
      <c r="G12" s="70"/>
      <c r="H12" s="165">
        <v>59857615529</v>
      </c>
      <c r="I12" s="175"/>
      <c r="J12" s="165">
        <v>78826105409</v>
      </c>
      <c r="K12" s="166"/>
      <c r="L12" s="165">
        <v>106272450896</v>
      </c>
    </row>
    <row r="13" spans="1:12" ht="14.25" customHeight="1">
      <c r="A13" s="167" t="s">
        <v>219</v>
      </c>
      <c r="B13" s="68" t="s">
        <v>148</v>
      </c>
      <c r="C13" s="68"/>
      <c r="D13" s="79">
        <v>20</v>
      </c>
      <c r="E13" s="70" t="s">
        <v>295</v>
      </c>
      <c r="F13" s="168">
        <v>8383628912</v>
      </c>
      <c r="G13" s="70"/>
      <c r="H13" s="168">
        <v>10208109236</v>
      </c>
      <c r="I13" s="169"/>
      <c r="J13" s="168">
        <v>16757788781</v>
      </c>
      <c r="K13" s="169"/>
      <c r="L13" s="168">
        <v>18752721335</v>
      </c>
    </row>
    <row r="14" spans="1:12" ht="14.25" customHeight="1">
      <c r="A14" s="170" t="s">
        <v>220</v>
      </c>
      <c r="B14" s="54" t="s">
        <v>107</v>
      </c>
      <c r="C14" s="54"/>
      <c r="D14" s="60">
        <v>21</v>
      </c>
      <c r="E14" s="70" t="s">
        <v>296</v>
      </c>
      <c r="F14" s="297">
        <v>916222034</v>
      </c>
      <c r="G14" s="70"/>
      <c r="H14" s="165">
        <v>1411241457</v>
      </c>
      <c r="I14" s="175"/>
      <c r="J14" s="165">
        <v>1755308481</v>
      </c>
      <c r="K14" s="166"/>
      <c r="L14" s="165">
        <v>4427775713</v>
      </c>
    </row>
    <row r="15" spans="1:12" ht="14.25" customHeight="1">
      <c r="A15" s="170" t="s">
        <v>221</v>
      </c>
      <c r="B15" s="54" t="s">
        <v>108</v>
      </c>
      <c r="C15" s="54"/>
      <c r="D15" s="60">
        <v>22</v>
      </c>
      <c r="E15" s="70" t="s">
        <v>297</v>
      </c>
      <c r="F15" s="297">
        <v>738813420</v>
      </c>
      <c r="G15" s="70"/>
      <c r="H15" s="165">
        <v>2802462087</v>
      </c>
      <c r="I15" s="175"/>
      <c r="J15" s="165">
        <v>1836238359</v>
      </c>
      <c r="K15" s="166"/>
      <c r="L15" s="165">
        <v>4518250056</v>
      </c>
    </row>
    <row r="16" spans="1:12" s="86" customFormat="1" ht="14.25" customHeight="1">
      <c r="A16" s="171"/>
      <c r="B16" s="172" t="s">
        <v>109</v>
      </c>
      <c r="C16" s="173"/>
      <c r="D16" s="79">
        <v>23</v>
      </c>
      <c r="E16" s="161"/>
      <c r="F16" s="174">
        <v>218771003</v>
      </c>
      <c r="G16" s="161"/>
      <c r="H16" s="174">
        <v>577649919</v>
      </c>
      <c r="I16" s="162"/>
      <c r="J16" s="174">
        <v>1836238359</v>
      </c>
      <c r="K16" s="166"/>
      <c r="L16" s="174">
        <v>837238261</v>
      </c>
    </row>
    <row r="17" spans="1:12" ht="14.25" customHeight="1">
      <c r="A17" s="170" t="s">
        <v>222</v>
      </c>
      <c r="B17" s="59" t="s">
        <v>110</v>
      </c>
      <c r="D17" s="60">
        <v>24</v>
      </c>
      <c r="E17" s="70" t="s">
        <v>298</v>
      </c>
      <c r="F17" s="297">
        <v>2358415613</v>
      </c>
      <c r="G17" s="70"/>
      <c r="H17" s="165">
        <v>2598596665</v>
      </c>
      <c r="I17" s="175"/>
      <c r="J17" s="165">
        <v>5133014520</v>
      </c>
      <c r="K17" s="166"/>
      <c r="L17" s="165">
        <v>4599640807</v>
      </c>
    </row>
    <row r="18" spans="1:12" ht="14.25" customHeight="1">
      <c r="A18" s="170" t="s">
        <v>223</v>
      </c>
      <c r="B18" s="59" t="s">
        <v>111</v>
      </c>
      <c r="D18" s="60">
        <v>25</v>
      </c>
      <c r="E18" s="70" t="s">
        <v>299</v>
      </c>
      <c r="F18" s="297">
        <v>2464952428</v>
      </c>
      <c r="G18" s="70"/>
      <c r="H18" s="165">
        <v>2269879431</v>
      </c>
      <c r="I18" s="175"/>
      <c r="J18" s="165">
        <v>4296329643</v>
      </c>
      <c r="K18" s="166"/>
      <c r="L18" s="165">
        <v>3763112977</v>
      </c>
    </row>
    <row r="19" spans="1:12" ht="14.25" customHeight="1">
      <c r="A19" s="167" t="s">
        <v>224</v>
      </c>
      <c r="B19" s="68" t="s">
        <v>149</v>
      </c>
      <c r="C19" s="68"/>
      <c r="D19" s="79">
        <v>30</v>
      </c>
      <c r="E19" s="161"/>
      <c r="F19" s="168">
        <v>3737669485</v>
      </c>
      <c r="G19" s="161"/>
      <c r="H19" s="168">
        <v>3948412510</v>
      </c>
      <c r="I19" s="169"/>
      <c r="J19" s="168">
        <v>7247514740</v>
      </c>
      <c r="K19" s="169"/>
      <c r="L19" s="168">
        <v>10299493208</v>
      </c>
    </row>
    <row r="20" spans="1:12" ht="14.25" customHeight="1">
      <c r="A20" s="170" t="s">
        <v>225</v>
      </c>
      <c r="B20" s="59" t="s">
        <v>59</v>
      </c>
      <c r="D20" s="60">
        <v>31</v>
      </c>
      <c r="E20" s="70" t="s">
        <v>300</v>
      </c>
      <c r="F20" s="165">
        <v>5398</v>
      </c>
      <c r="G20" s="70"/>
      <c r="H20" s="165">
        <v>955621</v>
      </c>
      <c r="I20" s="175"/>
      <c r="J20" s="165">
        <v>17907619</v>
      </c>
      <c r="K20" s="166"/>
      <c r="L20" s="165">
        <v>89676507</v>
      </c>
    </row>
    <row r="21" spans="1:12" ht="14.25" customHeight="1">
      <c r="A21" s="170" t="s">
        <v>68</v>
      </c>
      <c r="B21" s="59" t="s">
        <v>60</v>
      </c>
      <c r="D21" s="60">
        <v>32</v>
      </c>
      <c r="E21" s="70" t="s">
        <v>301</v>
      </c>
      <c r="F21" s="165">
        <v>28832</v>
      </c>
      <c r="G21" s="70"/>
      <c r="H21" s="165">
        <v>151629</v>
      </c>
      <c r="I21" s="175"/>
      <c r="J21" s="165">
        <v>425917</v>
      </c>
      <c r="K21" s="166"/>
      <c r="L21" s="165">
        <v>1106245757</v>
      </c>
    </row>
    <row r="22" spans="1:12" ht="14.25" customHeight="1">
      <c r="A22" s="167" t="s">
        <v>67</v>
      </c>
      <c r="B22" s="68" t="s">
        <v>61</v>
      </c>
      <c r="C22" s="68"/>
      <c r="D22" s="79">
        <v>40</v>
      </c>
      <c r="E22" s="119"/>
      <c r="F22" s="168">
        <v>-23434</v>
      </c>
      <c r="G22" s="119"/>
      <c r="H22" s="168">
        <v>803992</v>
      </c>
      <c r="I22" s="169"/>
      <c r="J22" s="168">
        <v>17481702</v>
      </c>
      <c r="K22" s="169"/>
      <c r="L22" s="168">
        <v>-1016569250</v>
      </c>
    </row>
    <row r="23" spans="1:12" ht="14.25" customHeight="1">
      <c r="A23" s="157" t="s">
        <v>69</v>
      </c>
      <c r="B23" s="158" t="s">
        <v>62</v>
      </c>
      <c r="C23" s="158"/>
      <c r="D23" s="55">
        <v>50</v>
      </c>
      <c r="E23" s="70" t="s">
        <v>302</v>
      </c>
      <c r="F23" s="169">
        <v>3737646051</v>
      </c>
      <c r="G23" s="70"/>
      <c r="H23" s="169">
        <v>3949216502</v>
      </c>
      <c r="I23" s="169"/>
      <c r="J23" s="169">
        <v>7264996442</v>
      </c>
      <c r="K23" s="169"/>
      <c r="L23" s="169">
        <v>9282923958</v>
      </c>
    </row>
    <row r="24" spans="1:12" ht="14.25" customHeight="1">
      <c r="A24" s="163" t="s">
        <v>11</v>
      </c>
      <c r="B24" s="54" t="s">
        <v>150</v>
      </c>
      <c r="C24" s="54"/>
      <c r="D24" s="55">
        <v>51</v>
      </c>
      <c r="E24" s="70" t="s">
        <v>302</v>
      </c>
      <c r="F24" s="165">
        <v>1551697832</v>
      </c>
      <c r="G24" s="70"/>
      <c r="H24" s="165">
        <v>296191237</v>
      </c>
      <c r="I24" s="175"/>
      <c r="J24" s="165">
        <v>1816249111</v>
      </c>
      <c r="K24" s="166"/>
      <c r="L24" s="165">
        <v>779155265</v>
      </c>
    </row>
    <row r="25" spans="1:12" ht="14.25" customHeight="1">
      <c r="A25" s="163" t="s">
        <v>12</v>
      </c>
      <c r="B25" s="54" t="s">
        <v>239</v>
      </c>
      <c r="C25" s="54"/>
      <c r="D25" s="55">
        <v>52</v>
      </c>
      <c r="E25" s="70" t="s">
        <v>163</v>
      </c>
      <c r="F25" s="165">
        <v>0</v>
      </c>
      <c r="G25" s="70"/>
      <c r="H25" s="165">
        <v>0</v>
      </c>
      <c r="I25" s="175"/>
      <c r="J25" s="165">
        <v>0</v>
      </c>
      <c r="K25" s="166"/>
      <c r="L25" s="165">
        <v>0</v>
      </c>
    </row>
    <row r="26" spans="1:12" s="158" customFormat="1" ht="14.25" customHeight="1">
      <c r="A26" s="157" t="s">
        <v>166</v>
      </c>
      <c r="B26" s="158" t="s">
        <v>125</v>
      </c>
      <c r="D26" s="55">
        <v>60</v>
      </c>
      <c r="E26" s="70" t="s">
        <v>302</v>
      </c>
      <c r="F26" s="169">
        <v>2185948219</v>
      </c>
      <c r="G26" s="70"/>
      <c r="H26" s="169">
        <v>3653025265</v>
      </c>
      <c r="I26" s="169"/>
      <c r="J26" s="169">
        <v>5448747331</v>
      </c>
      <c r="K26" s="169"/>
      <c r="L26" s="169">
        <v>8503768693</v>
      </c>
    </row>
    <row r="27" spans="1:12" s="181" customFormat="1" ht="14.25" customHeight="1" thickBot="1">
      <c r="A27" s="176" t="s">
        <v>167</v>
      </c>
      <c r="B27" s="177" t="s">
        <v>63</v>
      </c>
      <c r="C27" s="177"/>
      <c r="D27" s="178">
        <v>70</v>
      </c>
      <c r="E27" s="179"/>
      <c r="F27" s="299">
        <v>535.581280917321</v>
      </c>
      <c r="G27" s="179"/>
      <c r="H27" s="300">
        <v>848.9999660681254</v>
      </c>
      <c r="I27" s="298"/>
      <c r="J27" s="299">
        <v>1335</v>
      </c>
      <c r="K27" s="180"/>
      <c r="L27" s="299">
        <v>1976</v>
      </c>
    </row>
    <row r="28" spans="1:12" s="181" customFormat="1" ht="14.25" customHeight="1" thickTop="1">
      <c r="A28" s="182"/>
      <c r="B28" s="183"/>
      <c r="C28" s="183"/>
      <c r="D28" s="66"/>
      <c r="E28" s="179"/>
      <c r="F28" s="179"/>
      <c r="G28" s="179"/>
      <c r="H28" s="179"/>
      <c r="I28" s="298"/>
      <c r="J28" s="184"/>
      <c r="K28" s="180"/>
      <c r="L28" s="184"/>
    </row>
    <row r="29" spans="10:11" ht="14.25" customHeight="1">
      <c r="J29" s="54"/>
      <c r="K29" s="59"/>
    </row>
    <row r="30" ht="14.25" customHeight="1"/>
    <row r="31" ht="14.25" customHeight="1"/>
    <row r="32" ht="14.25" customHeight="1"/>
    <row r="33" spans="1:11" ht="14.25" customHeight="1">
      <c r="A33" s="58" t="s">
        <v>8</v>
      </c>
      <c r="B33" s="1"/>
      <c r="C33" s="272" t="s">
        <v>153</v>
      </c>
      <c r="D33" s="272"/>
      <c r="E33" s="272"/>
      <c r="F33" s="272"/>
      <c r="G33" s="272"/>
      <c r="H33" s="272"/>
      <c r="I33" s="272"/>
      <c r="J33" s="274" t="s">
        <v>7</v>
      </c>
      <c r="K33" s="273"/>
    </row>
    <row r="34" spans="1:11" ht="12.75">
      <c r="A34" s="42" t="s">
        <v>74</v>
      </c>
      <c r="C34" s="271" t="s">
        <v>259</v>
      </c>
      <c r="J34" s="275" t="s">
        <v>171</v>
      </c>
      <c r="K34" s="1"/>
    </row>
    <row r="35" ht="12.75">
      <c r="J35" s="269" t="s">
        <v>154</v>
      </c>
    </row>
    <row r="36" spans="1:12" ht="14.25" customHeight="1">
      <c r="A36" s="82"/>
      <c r="B36" s="82"/>
      <c r="C36" s="82"/>
      <c r="D36" s="83"/>
      <c r="E36" s="147"/>
      <c r="F36" s="147"/>
      <c r="G36" s="147"/>
      <c r="H36" s="147"/>
      <c r="I36" s="147"/>
      <c r="J36" s="147"/>
      <c r="K36" s="185"/>
      <c r="L36" s="185"/>
    </row>
    <row r="37" spans="1:12" ht="12.75">
      <c r="A37" s="238" t="s">
        <v>147</v>
      </c>
      <c r="L37" s="154">
        <v>8</v>
      </c>
    </row>
    <row r="38" ht="14.25" customHeight="1"/>
    <row r="39" spans="2:12" ht="14.25" customHeight="1" hidden="1">
      <c r="B39" s="59" t="s">
        <v>151</v>
      </c>
      <c r="F39" s="165">
        <v>4081450</v>
      </c>
      <c r="H39" s="165">
        <v>4302739</v>
      </c>
      <c r="J39" s="165">
        <v>4081450</v>
      </c>
      <c r="K39" s="140"/>
      <c r="L39" s="165">
        <v>4302739</v>
      </c>
    </row>
    <row r="40" spans="3:6" ht="14.25" customHeight="1" hidden="1">
      <c r="C40" s="165">
        <v>4303050</v>
      </c>
      <c r="D40" s="165"/>
      <c r="E40" s="165"/>
      <c r="F40" s="165"/>
    </row>
    <row r="41" spans="3:6" ht="14.25" customHeight="1" hidden="1">
      <c r="C41" s="165" t="s">
        <v>152</v>
      </c>
      <c r="D41" s="165"/>
      <c r="E41" s="165"/>
      <c r="F41" s="165">
        <v>4303050</v>
      </c>
    </row>
    <row r="42" spans="3:6" ht="14.25" customHeight="1" hidden="1">
      <c r="C42" s="165" t="s">
        <v>207</v>
      </c>
      <c r="D42" s="165"/>
      <c r="E42" s="165"/>
      <c r="F42" s="165">
        <v>221600</v>
      </c>
    </row>
    <row r="43" ht="12.75" hidden="1"/>
  </sheetData>
  <sheetProtection/>
  <mergeCells count="2">
    <mergeCell ref="E6:E7"/>
    <mergeCell ref="J5:L5"/>
  </mergeCells>
  <printOptions/>
  <pageMargins left="0.59" right="0.2" top="0.35" bottom="0.18" header="0.35" footer="0.1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68"/>
  <sheetViews>
    <sheetView zoomScale="130" zoomScaleNormal="130" zoomScalePageLayoutView="0" workbookViewId="0" topLeftCell="A34">
      <selection activeCell="M7" sqref="M7"/>
    </sheetView>
  </sheetViews>
  <sheetFormatPr defaultColWidth="8.796875" defaultRowHeight="15"/>
  <cols>
    <col min="1" max="1" width="2.8984375" style="42" customWidth="1"/>
    <col min="2" max="2" width="21.69921875" style="42" customWidth="1"/>
    <col min="3" max="3" width="22.8984375" style="42" customWidth="1"/>
    <col min="4" max="4" width="5.19921875" style="234" customWidth="1"/>
    <col min="5" max="5" width="1.4921875" style="234" customWidth="1"/>
    <col min="6" max="6" width="17.09765625" style="42" customWidth="1"/>
    <col min="7" max="7" width="1.1015625" style="42" customWidth="1"/>
    <col min="8" max="8" width="17.09765625" style="42" customWidth="1"/>
    <col min="9" max="16384" width="9" style="42" customWidth="1"/>
  </cols>
  <sheetData>
    <row r="1" spans="1:8" ht="15">
      <c r="A1" s="249" t="s">
        <v>6</v>
      </c>
      <c r="B1" s="46"/>
      <c r="C1" s="46"/>
      <c r="D1" s="186"/>
      <c r="E1" s="186"/>
      <c r="F1" s="187"/>
      <c r="G1" s="187"/>
      <c r="H1" s="187" t="s">
        <v>126</v>
      </c>
    </row>
    <row r="2" spans="1:8" ht="18">
      <c r="A2" s="188" t="s">
        <v>303</v>
      </c>
      <c r="B2" s="46"/>
      <c r="C2" s="46"/>
      <c r="D2" s="186"/>
      <c r="E2" s="186"/>
      <c r="F2" s="77"/>
      <c r="G2" s="77"/>
      <c r="H2" s="77"/>
    </row>
    <row r="3" spans="1:8" s="193" customFormat="1" ht="14.25">
      <c r="A3" s="189" t="s">
        <v>9</v>
      </c>
      <c r="B3" s="190"/>
      <c r="C3" s="190"/>
      <c r="D3" s="191"/>
      <c r="E3" s="191"/>
      <c r="F3" s="192"/>
      <c r="G3" s="192"/>
      <c r="H3" s="192"/>
    </row>
    <row r="4" spans="1:8" s="193" customFormat="1" ht="12.75">
      <c r="A4" s="194" t="s">
        <v>18</v>
      </c>
      <c r="B4" s="194"/>
      <c r="C4" s="194"/>
      <c r="D4" s="195"/>
      <c r="E4" s="195"/>
      <c r="F4" s="196"/>
      <c r="G4" s="196"/>
      <c r="H4" s="196" t="s">
        <v>19</v>
      </c>
    </row>
    <row r="5" spans="1:8" ht="17.25" customHeight="1">
      <c r="A5" s="197"/>
      <c r="B5" s="198"/>
      <c r="C5" s="198"/>
      <c r="D5" s="199"/>
      <c r="E5" s="199"/>
      <c r="F5" s="312" t="s">
        <v>45</v>
      </c>
      <c r="G5" s="200"/>
      <c r="H5" s="312" t="s">
        <v>46</v>
      </c>
    </row>
    <row r="6" spans="1:8" ht="12.75">
      <c r="A6" s="311" t="s">
        <v>104</v>
      </c>
      <c r="B6" s="311"/>
      <c r="C6" s="127"/>
      <c r="D6" s="201" t="s">
        <v>263</v>
      </c>
      <c r="E6" s="202"/>
      <c r="F6" s="313"/>
      <c r="G6" s="203"/>
      <c r="H6" s="313"/>
    </row>
    <row r="7" spans="1:7" ht="9" customHeight="1">
      <c r="A7" s="204"/>
      <c r="B7" s="128"/>
      <c r="C7" s="128"/>
      <c r="D7" s="205"/>
      <c r="E7" s="202"/>
      <c r="F7" s="128"/>
      <c r="G7" s="198"/>
    </row>
    <row r="8" spans="1:7" ht="12.75">
      <c r="A8" s="206" t="s">
        <v>20</v>
      </c>
      <c r="B8" s="207"/>
      <c r="C8" s="207"/>
      <c r="D8" s="205"/>
      <c r="E8" s="202"/>
      <c r="F8" s="286"/>
      <c r="G8" s="198"/>
    </row>
    <row r="9" spans="1:8" ht="14.25" customHeight="1">
      <c r="A9" s="208" t="s">
        <v>215</v>
      </c>
      <c r="B9" s="128" t="s">
        <v>269</v>
      </c>
      <c r="C9" s="128"/>
      <c r="D9" s="205" t="s">
        <v>208</v>
      </c>
      <c r="E9" s="202"/>
      <c r="F9" s="287">
        <v>91684971806</v>
      </c>
      <c r="G9" s="210"/>
      <c r="H9" s="209">
        <v>130013421178</v>
      </c>
    </row>
    <row r="10" spans="1:8" ht="14.25" customHeight="1">
      <c r="A10" s="208" t="s">
        <v>216</v>
      </c>
      <c r="B10" s="128" t="s">
        <v>270</v>
      </c>
      <c r="C10" s="128"/>
      <c r="D10" s="205" t="s">
        <v>209</v>
      </c>
      <c r="E10" s="202"/>
      <c r="F10" s="287">
        <v>-85843311922</v>
      </c>
      <c r="G10" s="210"/>
      <c r="H10" s="209">
        <v>-111472058346</v>
      </c>
    </row>
    <row r="11" spans="1:8" ht="14.25" customHeight="1">
      <c r="A11" s="208" t="s">
        <v>217</v>
      </c>
      <c r="B11" s="128" t="s">
        <v>271</v>
      </c>
      <c r="C11" s="128"/>
      <c r="D11" s="205" t="s">
        <v>210</v>
      </c>
      <c r="E11" s="202"/>
      <c r="F11" s="287">
        <v>-7897890575</v>
      </c>
      <c r="G11" s="210"/>
      <c r="H11" s="209">
        <v>-7132735113</v>
      </c>
    </row>
    <row r="12" spans="1:8" ht="14.25" customHeight="1">
      <c r="A12" s="208" t="s">
        <v>218</v>
      </c>
      <c r="B12" s="128" t="s">
        <v>272</v>
      </c>
      <c r="C12" s="128"/>
      <c r="D12" s="205" t="s">
        <v>211</v>
      </c>
      <c r="E12" s="202"/>
      <c r="F12" s="287">
        <v>-1836238359</v>
      </c>
      <c r="G12" s="210"/>
      <c r="H12" s="209">
        <v>-855748913</v>
      </c>
    </row>
    <row r="13" spans="1:8" ht="14.25" customHeight="1">
      <c r="A13" s="208" t="s">
        <v>219</v>
      </c>
      <c r="B13" s="128" t="s">
        <v>273</v>
      </c>
      <c r="C13" s="128"/>
      <c r="D13" s="205" t="s">
        <v>212</v>
      </c>
      <c r="E13" s="202"/>
      <c r="F13" s="287">
        <v>-1319001306</v>
      </c>
      <c r="G13" s="210"/>
      <c r="H13" s="209">
        <v>-681164417</v>
      </c>
    </row>
    <row r="14" spans="1:8" ht="14.25" customHeight="1">
      <c r="A14" s="208" t="s">
        <v>220</v>
      </c>
      <c r="B14" s="128" t="s">
        <v>274</v>
      </c>
      <c r="C14" s="128"/>
      <c r="D14" s="205" t="s">
        <v>213</v>
      </c>
      <c r="E14" s="202"/>
      <c r="F14" s="287">
        <v>2556052848</v>
      </c>
      <c r="G14" s="210"/>
      <c r="H14" s="209">
        <v>2645211020</v>
      </c>
    </row>
    <row r="15" spans="1:8" ht="14.25" customHeight="1">
      <c r="A15" s="208" t="s">
        <v>221</v>
      </c>
      <c r="B15" s="128" t="s">
        <v>275</v>
      </c>
      <c r="C15" s="128"/>
      <c r="D15" s="205" t="s">
        <v>214</v>
      </c>
      <c r="E15" s="202"/>
      <c r="F15" s="287">
        <v>-3614554763</v>
      </c>
      <c r="G15" s="210"/>
      <c r="H15" s="209">
        <v>-14150099493</v>
      </c>
    </row>
    <row r="16" spans="1:8" ht="14.25" customHeight="1">
      <c r="A16" s="211" t="s">
        <v>276</v>
      </c>
      <c r="B16" s="212"/>
      <c r="C16" s="212"/>
      <c r="D16" s="213">
        <v>20</v>
      </c>
      <c r="E16" s="214"/>
      <c r="F16" s="215">
        <v>-6269972271</v>
      </c>
      <c r="G16" s="216"/>
      <c r="H16" s="215">
        <v>-1633174084</v>
      </c>
    </row>
    <row r="17" spans="1:8" ht="7.5" customHeight="1">
      <c r="A17" s="128"/>
      <c r="B17" s="198"/>
      <c r="C17" s="128"/>
      <c r="D17" s="202"/>
      <c r="E17" s="202"/>
      <c r="F17" s="287"/>
      <c r="G17" s="210"/>
      <c r="H17" s="209"/>
    </row>
    <row r="18" spans="1:8" ht="12.75">
      <c r="A18" s="206" t="s">
        <v>277</v>
      </c>
      <c r="B18" s="128"/>
      <c r="C18" s="128"/>
      <c r="D18" s="205"/>
      <c r="E18" s="202"/>
      <c r="F18" s="287"/>
      <c r="G18" s="210"/>
      <c r="H18" s="209"/>
    </row>
    <row r="19" spans="1:8" ht="14.25" customHeight="1">
      <c r="A19" s="208" t="s">
        <v>215</v>
      </c>
      <c r="B19" s="128" t="s">
        <v>278</v>
      </c>
      <c r="C19" s="128"/>
      <c r="D19" s="205" t="s">
        <v>240</v>
      </c>
      <c r="E19" s="202"/>
      <c r="F19" s="287">
        <v>-211784030</v>
      </c>
      <c r="G19" s="210"/>
      <c r="H19" s="209">
        <v>-254529825</v>
      </c>
    </row>
    <row r="20" spans="1:8" ht="14.25" customHeight="1">
      <c r="A20" s="208" t="s">
        <v>216</v>
      </c>
      <c r="B20" s="128" t="s">
        <v>190</v>
      </c>
      <c r="C20" s="128"/>
      <c r="D20" s="205" t="s">
        <v>241</v>
      </c>
      <c r="E20" s="202"/>
      <c r="F20" s="287">
        <v>0</v>
      </c>
      <c r="G20" s="210"/>
      <c r="H20" s="209">
        <v>77727273</v>
      </c>
    </row>
    <row r="21" spans="1:8" ht="14.25" customHeight="1">
      <c r="A21" s="208" t="s">
        <v>217</v>
      </c>
      <c r="B21" s="128" t="s">
        <v>191</v>
      </c>
      <c r="C21" s="128"/>
      <c r="D21" s="205" t="s">
        <v>242</v>
      </c>
      <c r="E21" s="202"/>
      <c r="F21" s="287">
        <v>0</v>
      </c>
      <c r="G21" s="210"/>
      <c r="H21" s="209">
        <v>-98500000000</v>
      </c>
    </row>
    <row r="22" spans="1:8" ht="14.25" customHeight="1">
      <c r="A22" s="208" t="s">
        <v>218</v>
      </c>
      <c r="B22" s="128" t="s">
        <v>170</v>
      </c>
      <c r="C22" s="128"/>
      <c r="D22" s="205" t="s">
        <v>243</v>
      </c>
      <c r="E22" s="202"/>
      <c r="F22" s="287">
        <v>0</v>
      </c>
      <c r="G22" s="210"/>
      <c r="H22" s="209">
        <v>84000000000</v>
      </c>
    </row>
    <row r="23" spans="1:8" ht="14.25" customHeight="1">
      <c r="A23" s="208" t="s">
        <v>219</v>
      </c>
      <c r="B23" s="128" t="s">
        <v>138</v>
      </c>
      <c r="C23" s="128"/>
      <c r="D23" s="205" t="s">
        <v>244</v>
      </c>
      <c r="E23" s="202"/>
      <c r="F23" s="287">
        <v>0</v>
      </c>
      <c r="G23" s="210"/>
      <c r="H23" s="209">
        <v>0</v>
      </c>
    </row>
    <row r="24" spans="1:8" ht="14.25" customHeight="1">
      <c r="A24" s="208" t="s">
        <v>220</v>
      </c>
      <c r="B24" s="128" t="s">
        <v>139</v>
      </c>
      <c r="C24" s="128"/>
      <c r="D24" s="205" t="s">
        <v>245</v>
      </c>
      <c r="E24" s="202"/>
      <c r="F24" s="287">
        <v>0</v>
      </c>
      <c r="G24" s="210"/>
      <c r="H24" s="209">
        <v>0</v>
      </c>
    </row>
    <row r="25" spans="1:8" ht="14.25" customHeight="1">
      <c r="A25" s="208" t="s">
        <v>221</v>
      </c>
      <c r="B25" s="128" t="s">
        <v>140</v>
      </c>
      <c r="C25" s="128"/>
      <c r="D25" s="205" t="s">
        <v>246</v>
      </c>
      <c r="E25" s="202"/>
      <c r="F25" s="287">
        <v>921033980</v>
      </c>
      <c r="G25" s="210"/>
      <c r="H25" s="209">
        <v>896469460</v>
      </c>
    </row>
    <row r="26" spans="1:8" ht="14.25" customHeight="1">
      <c r="A26" s="211" t="s">
        <v>141</v>
      </c>
      <c r="B26" s="212"/>
      <c r="C26" s="212"/>
      <c r="D26" s="213">
        <v>30</v>
      </c>
      <c r="E26" s="214"/>
      <c r="F26" s="215">
        <v>709249950</v>
      </c>
      <c r="G26" s="216"/>
      <c r="H26" s="215">
        <v>-13780333092</v>
      </c>
    </row>
    <row r="27" spans="1:8" ht="7.5" customHeight="1">
      <c r="A27" s="128"/>
      <c r="B27" s="128"/>
      <c r="C27" s="128"/>
      <c r="D27" s="205"/>
      <c r="E27" s="202"/>
      <c r="F27" s="287"/>
      <c r="G27" s="210"/>
      <c r="H27" s="209"/>
    </row>
    <row r="28" spans="1:8" ht="12.75">
      <c r="A28" s="206" t="s">
        <v>142</v>
      </c>
      <c r="B28" s="128"/>
      <c r="C28" s="128"/>
      <c r="D28" s="205"/>
      <c r="E28" s="202"/>
      <c r="F28" s="287">
        <v>0</v>
      </c>
      <c r="G28" s="210"/>
      <c r="H28" s="209"/>
    </row>
    <row r="29" spans="1:8" ht="14.25" customHeight="1">
      <c r="A29" s="208" t="s">
        <v>215</v>
      </c>
      <c r="B29" s="128" t="s">
        <v>177</v>
      </c>
      <c r="C29" s="128"/>
      <c r="D29" s="205" t="s">
        <v>13</v>
      </c>
      <c r="E29" s="202"/>
      <c r="F29" s="287">
        <v>0</v>
      </c>
      <c r="G29" s="210"/>
      <c r="H29" s="209">
        <v>0</v>
      </c>
    </row>
    <row r="30" spans="1:8" ht="14.25" customHeight="1">
      <c r="A30" s="208" t="s">
        <v>216</v>
      </c>
      <c r="B30" s="128" t="s">
        <v>178</v>
      </c>
      <c r="C30" s="128"/>
      <c r="D30" s="205"/>
      <c r="E30" s="202"/>
      <c r="F30" s="287">
        <v>0</v>
      </c>
      <c r="G30" s="210"/>
      <c r="H30" s="209">
        <v>0</v>
      </c>
    </row>
    <row r="31" spans="1:8" ht="14.25" customHeight="1">
      <c r="A31" s="208"/>
      <c r="B31" s="128" t="s">
        <v>179</v>
      </c>
      <c r="C31" s="128"/>
      <c r="D31" s="205" t="s">
        <v>14</v>
      </c>
      <c r="E31" s="202"/>
      <c r="F31" s="287">
        <v>0</v>
      </c>
      <c r="G31" s="210"/>
      <c r="H31" s="209">
        <v>0</v>
      </c>
    </row>
    <row r="32" spans="1:8" ht="14.25" customHeight="1">
      <c r="A32" s="208" t="s">
        <v>217</v>
      </c>
      <c r="B32" s="128" t="s">
        <v>180</v>
      </c>
      <c r="C32" s="128"/>
      <c r="D32" s="205" t="s">
        <v>15</v>
      </c>
      <c r="E32" s="202"/>
      <c r="F32" s="287">
        <v>42840000000</v>
      </c>
      <c r="G32" s="217"/>
      <c r="H32" s="209">
        <v>71745849302</v>
      </c>
    </row>
    <row r="33" spans="1:8" ht="14.25" customHeight="1">
      <c r="A33" s="208" t="s">
        <v>218</v>
      </c>
      <c r="B33" s="128" t="s">
        <v>181</v>
      </c>
      <c r="C33" s="128"/>
      <c r="D33" s="205" t="s">
        <v>160</v>
      </c>
      <c r="E33" s="202"/>
      <c r="F33" s="287">
        <v>-45603282880</v>
      </c>
      <c r="G33" s="210"/>
      <c r="H33" s="209">
        <v>-45104718387</v>
      </c>
    </row>
    <row r="34" spans="1:8" ht="14.25" customHeight="1">
      <c r="A34" s="208" t="s">
        <v>219</v>
      </c>
      <c r="B34" s="128" t="s">
        <v>182</v>
      </c>
      <c r="C34" s="128"/>
      <c r="D34" s="205" t="s">
        <v>161</v>
      </c>
      <c r="E34" s="202"/>
      <c r="F34" s="287">
        <v>0</v>
      </c>
      <c r="G34" s="210"/>
      <c r="H34" s="209">
        <v>0</v>
      </c>
    </row>
    <row r="35" spans="1:8" ht="14.25" customHeight="1">
      <c r="A35" s="208" t="s">
        <v>220</v>
      </c>
      <c r="B35" s="128" t="s">
        <v>198</v>
      </c>
      <c r="C35" s="128"/>
      <c r="D35" s="205" t="s">
        <v>162</v>
      </c>
      <c r="E35" s="202"/>
      <c r="F35" s="287">
        <v>-8426661135</v>
      </c>
      <c r="G35" s="210"/>
      <c r="H35" s="209">
        <v>-8790055422</v>
      </c>
    </row>
    <row r="36" spans="1:8" ht="14.25" customHeight="1">
      <c r="A36" s="218" t="s">
        <v>97</v>
      </c>
      <c r="B36" s="219"/>
      <c r="C36" s="219"/>
      <c r="D36" s="220">
        <v>40</v>
      </c>
      <c r="E36" s="214"/>
      <c r="F36" s="221">
        <v>-11189944015</v>
      </c>
      <c r="G36" s="216"/>
      <c r="H36" s="221">
        <v>17851075493</v>
      </c>
    </row>
    <row r="37" spans="1:8" ht="7.5" customHeight="1">
      <c r="A37" s="128"/>
      <c r="B37" s="206"/>
      <c r="C37" s="206"/>
      <c r="D37" s="205"/>
      <c r="E37" s="202"/>
      <c r="F37" s="287"/>
      <c r="G37" s="210"/>
      <c r="H37" s="209"/>
    </row>
    <row r="38" spans="1:8" ht="14.25" customHeight="1">
      <c r="A38" s="206" t="s">
        <v>98</v>
      </c>
      <c r="B38" s="206"/>
      <c r="C38" s="206"/>
      <c r="D38" s="222">
        <v>50</v>
      </c>
      <c r="E38" s="214"/>
      <c r="F38" s="288">
        <v>-16750666336</v>
      </c>
      <c r="G38" s="224"/>
      <c r="H38" s="223">
        <v>2437568317</v>
      </c>
    </row>
    <row r="39" spans="1:8" ht="14.25" customHeight="1">
      <c r="A39" s="225" t="s">
        <v>16</v>
      </c>
      <c r="B39" s="225"/>
      <c r="C39" s="225"/>
      <c r="D39" s="226">
        <v>60</v>
      </c>
      <c r="E39" s="227"/>
      <c r="F39" s="288">
        <v>25261282335</v>
      </c>
      <c r="G39" s="72"/>
      <c r="H39" s="228">
        <v>3969339740</v>
      </c>
    </row>
    <row r="40" spans="1:8" ht="14.25" customHeight="1">
      <c r="A40" s="42" t="s">
        <v>99</v>
      </c>
      <c r="D40" s="112" t="s">
        <v>183</v>
      </c>
      <c r="E40" s="229"/>
      <c r="F40" s="287">
        <v>-5709640</v>
      </c>
      <c r="G40" s="77"/>
      <c r="H40" s="109">
        <v>1907366248</v>
      </c>
    </row>
    <row r="41" spans="1:8" ht="14.25" customHeight="1" thickBot="1">
      <c r="A41" s="230" t="s">
        <v>17</v>
      </c>
      <c r="B41" s="230"/>
      <c r="C41" s="230"/>
      <c r="D41" s="231">
        <v>70</v>
      </c>
      <c r="E41" s="227"/>
      <c r="F41" s="289">
        <v>8504906359</v>
      </c>
      <c r="G41" s="72"/>
      <c r="H41" s="232">
        <v>8314274305</v>
      </c>
    </row>
    <row r="42" spans="1:8" ht="14.25" customHeight="1" thickTop="1">
      <c r="A42" s="233"/>
      <c r="B42" s="233"/>
      <c r="C42" s="233"/>
      <c r="D42" s="229"/>
      <c r="E42" s="229"/>
      <c r="F42" s="290"/>
      <c r="G42" s="77"/>
      <c r="H42" s="77"/>
    </row>
    <row r="43" spans="1:8" ht="14.25" customHeight="1">
      <c r="A43" s="233"/>
      <c r="B43" s="233"/>
      <c r="C43" s="233"/>
      <c r="D43" s="229"/>
      <c r="E43" s="229"/>
      <c r="F43" s="111">
        <v>0</v>
      </c>
      <c r="G43" s="77"/>
      <c r="H43" s="111"/>
    </row>
    <row r="44" spans="4:7" ht="14.25" customHeight="1">
      <c r="D44" s="112"/>
      <c r="E44" s="112"/>
      <c r="F44" s="109"/>
      <c r="G44" s="109"/>
    </row>
    <row r="45" spans="4:7" ht="14.25" customHeight="1">
      <c r="D45" s="112"/>
      <c r="E45" s="112"/>
      <c r="F45" s="109"/>
      <c r="G45" s="109"/>
    </row>
    <row r="46" spans="4:7" ht="14.25" customHeight="1">
      <c r="D46" s="112"/>
      <c r="E46" s="112"/>
      <c r="F46" s="109"/>
      <c r="G46" s="109"/>
    </row>
    <row r="47" spans="4:7" ht="14.25" customHeight="1">
      <c r="D47" s="112"/>
      <c r="E47" s="112"/>
      <c r="F47" s="109"/>
      <c r="G47" s="109"/>
    </row>
    <row r="48" spans="4:7" ht="14.25" customHeight="1">
      <c r="D48" s="112"/>
      <c r="E48" s="112"/>
      <c r="F48" s="109"/>
      <c r="G48" s="109"/>
    </row>
    <row r="49" spans="4:7" ht="14.25" customHeight="1">
      <c r="D49" s="112"/>
      <c r="E49" s="112"/>
      <c r="F49" s="109"/>
      <c r="G49" s="109"/>
    </row>
    <row r="50" spans="1:8" ht="12.75">
      <c r="A50" s="276" t="s">
        <v>8</v>
      </c>
      <c r="C50" s="276" t="s">
        <v>153</v>
      </c>
      <c r="D50" s="235"/>
      <c r="E50" s="235"/>
      <c r="F50" s="270" t="s">
        <v>7</v>
      </c>
      <c r="G50" s="267"/>
      <c r="H50" s="267"/>
    </row>
    <row r="51" spans="1:6" ht="14.25" customHeight="1">
      <c r="A51" s="42" t="s">
        <v>74</v>
      </c>
      <c r="B51" s="59"/>
      <c r="C51" s="250" t="s">
        <v>73</v>
      </c>
      <c r="D51" s="60"/>
      <c r="E51" s="140"/>
      <c r="F51" s="271" t="s">
        <v>171</v>
      </c>
    </row>
    <row r="52" spans="1:6" ht="14.25" customHeight="1">
      <c r="A52" s="59"/>
      <c r="B52" s="59"/>
      <c r="C52" s="59"/>
      <c r="D52" s="60"/>
      <c r="E52" s="140"/>
      <c r="F52" s="271" t="s">
        <v>154</v>
      </c>
    </row>
    <row r="53" spans="2:5" ht="14.25" customHeight="1">
      <c r="B53" s="225"/>
      <c r="C53" s="225"/>
      <c r="D53" s="235"/>
      <c r="E53" s="235"/>
    </row>
    <row r="54" spans="1:8" ht="14.25" customHeight="1">
      <c r="A54" s="49"/>
      <c r="B54" s="236"/>
      <c r="C54" s="236"/>
      <c r="D54" s="237"/>
      <c r="E54" s="237"/>
      <c r="F54" s="49"/>
      <c r="G54" s="49"/>
      <c r="H54" s="49"/>
    </row>
    <row r="55" spans="1:8" ht="14.25" customHeight="1">
      <c r="A55" s="238" t="s">
        <v>147</v>
      </c>
      <c r="H55" s="239">
        <v>9</v>
      </c>
    </row>
    <row r="56" ht="14.25" customHeight="1"/>
    <row r="57" ht="14.25" customHeight="1"/>
    <row r="58" ht="14.25" customHeight="1">
      <c r="F58" s="77">
        <v>0</v>
      </c>
    </row>
    <row r="59" ht="14.25" customHeight="1">
      <c r="B59" s="42" t="s">
        <v>226</v>
      </c>
    </row>
    <row r="60" ht="14.25" customHeight="1"/>
    <row r="61" spans="2:3" ht="14.25" customHeight="1">
      <c r="B61" s="42" t="s">
        <v>165</v>
      </c>
      <c r="C61" s="288">
        <v>1836238359</v>
      </c>
    </row>
    <row r="62" spans="2:3" ht="14.25" customHeight="1">
      <c r="B62" s="42" t="s">
        <v>227</v>
      </c>
      <c r="C62" s="301">
        <v>1836238359</v>
      </c>
    </row>
    <row r="63" spans="2:3" ht="14.25" customHeight="1">
      <c r="B63" s="42" t="s">
        <v>136</v>
      </c>
      <c r="C63" s="111">
        <v>0</v>
      </c>
    </row>
    <row r="64" ht="14.25" customHeight="1">
      <c r="B64" s="42" t="s">
        <v>228</v>
      </c>
    </row>
    <row r="65" ht="14.25" customHeight="1">
      <c r="B65" s="42" t="s">
        <v>229</v>
      </c>
    </row>
    <row r="66" spans="2:3" ht="14.25" customHeight="1">
      <c r="B66" s="42" t="s">
        <v>230</v>
      </c>
      <c r="C66" s="111">
        <v>5733335.2</v>
      </c>
    </row>
    <row r="67" spans="2:3" ht="14.25" customHeight="1">
      <c r="B67" s="42" t="s">
        <v>231</v>
      </c>
      <c r="C67" s="111">
        <v>59025769</v>
      </c>
    </row>
    <row r="68" spans="2:3" ht="14.25" customHeight="1">
      <c r="B68" s="42" t="s">
        <v>232</v>
      </c>
      <c r="C68" s="111">
        <v>517150262</v>
      </c>
    </row>
    <row r="69" ht="14.25" customHeight="1"/>
    <row r="70" ht="14.25" customHeight="1"/>
    <row r="71" ht="14.25" customHeight="1"/>
    <row r="72" ht="14.25" customHeight="1"/>
  </sheetData>
  <sheetProtection/>
  <mergeCells count="3">
    <mergeCell ref="A6:B6"/>
    <mergeCell ref="F5:F6"/>
    <mergeCell ref="H5:H6"/>
  </mergeCells>
  <printOptions/>
  <pageMargins left="0.51" right="0.25" top="0.35" bottom="0.18" header="0.35" footer="0.1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DINH TRAN</dc:creator>
  <cp:keywords/>
  <dc:description/>
  <cp:lastModifiedBy>CPC</cp:lastModifiedBy>
  <cp:lastPrinted>2013-08-13T09:15:37Z</cp:lastPrinted>
  <dcterms:created xsi:type="dcterms:W3CDTF">1999-02-01T08:25:20Z</dcterms:created>
  <dcterms:modified xsi:type="dcterms:W3CDTF">2013-08-14T08:18:55Z</dcterms:modified>
  <cp:category/>
  <cp:version/>
  <cp:contentType/>
  <cp:contentStatus/>
</cp:coreProperties>
</file>